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385" yWindow="-15" windowWidth="14430" windowHeight="11760"/>
  </bookViews>
  <sheets>
    <sheet name="finanšu piedāvājums 2016-2018" sheetId="1" r:id="rId1"/>
    <sheet name="Lapa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41" i="1" l="1"/>
  <c r="H40" i="1"/>
  <c r="D42" i="1"/>
  <c r="I32" i="1"/>
  <c r="I33" i="1"/>
  <c r="I34" i="1"/>
  <c r="I35" i="1"/>
  <c r="I36" i="1"/>
  <c r="H32" i="1"/>
  <c r="J32" i="1" s="1"/>
  <c r="H33" i="1"/>
  <c r="J33" i="1" s="1"/>
  <c r="H34" i="1"/>
  <c r="J34" i="1" s="1"/>
  <c r="H35" i="1"/>
  <c r="J35" i="1" s="1"/>
  <c r="H36" i="1"/>
  <c r="J36" i="1" s="1"/>
  <c r="K35" i="1" l="1"/>
  <c r="F41" i="1"/>
  <c r="J41" i="1" s="1"/>
  <c r="K33" i="1"/>
  <c r="K34" i="1"/>
  <c r="K36" i="1"/>
  <c r="K32" i="1"/>
  <c r="F40" i="1"/>
  <c r="F42" i="1" s="1"/>
  <c r="C42" i="1"/>
  <c r="B25" i="1"/>
  <c r="C25" i="1"/>
  <c r="D25" i="1"/>
  <c r="H25" i="1"/>
  <c r="B26" i="1"/>
  <c r="H26" i="1"/>
  <c r="B27" i="1"/>
  <c r="C27" i="1"/>
  <c r="D27" i="1"/>
  <c r="H27" i="1"/>
  <c r="B28" i="1"/>
  <c r="C28" i="1"/>
  <c r="D28" i="1"/>
  <c r="H28" i="1"/>
  <c r="B29" i="1"/>
  <c r="C29" i="1"/>
  <c r="D29" i="1"/>
  <c r="H29" i="1"/>
  <c r="B30" i="1"/>
  <c r="C30" i="1"/>
  <c r="D30" i="1"/>
  <c r="H30" i="1"/>
  <c r="B31" i="1"/>
  <c r="H31" i="1"/>
  <c r="I41" i="1" l="1"/>
  <c r="K41" i="1" s="1"/>
  <c r="J40" i="1"/>
  <c r="J42" i="1" s="1"/>
  <c r="I40" i="1"/>
  <c r="I42" i="1" s="1"/>
  <c r="F31" i="1"/>
  <c r="J31" i="1" s="1"/>
  <c r="F30" i="1"/>
  <c r="I30" i="1" s="1"/>
  <c r="F29" i="1"/>
  <c r="I29" i="1" s="1"/>
  <c r="F28" i="1"/>
  <c r="I28" i="1" s="1"/>
  <c r="F27" i="1"/>
  <c r="J27" i="1" s="1"/>
  <c r="F26" i="1"/>
  <c r="I26" i="1" s="1"/>
  <c r="F25" i="1"/>
  <c r="I25" i="1" s="1"/>
  <c r="D37" i="1"/>
  <c r="C37" i="1"/>
  <c r="H20" i="1"/>
  <c r="D20" i="1"/>
  <c r="C20" i="1"/>
  <c r="B20" i="1"/>
  <c r="H19" i="1"/>
  <c r="D19" i="1"/>
  <c r="C19" i="1"/>
  <c r="B19" i="1"/>
  <c r="H18" i="1"/>
  <c r="B18" i="1"/>
  <c r="H17" i="1"/>
  <c r="B17" i="1"/>
  <c r="H16" i="1"/>
  <c r="B16" i="1"/>
  <c r="H15" i="1"/>
  <c r="B15" i="1"/>
  <c r="H14" i="1"/>
  <c r="D14" i="1"/>
  <c r="C14" i="1"/>
  <c r="B14" i="1"/>
  <c r="H13" i="1"/>
  <c r="D13" i="1"/>
  <c r="C13" i="1"/>
  <c r="B13" i="1"/>
  <c r="H12" i="1"/>
  <c r="D12" i="1"/>
  <c r="C12" i="1"/>
  <c r="B12" i="1"/>
  <c r="H11" i="1"/>
  <c r="B11" i="1"/>
  <c r="K40" i="1" l="1"/>
  <c r="K42" i="1" s="1"/>
  <c r="I31" i="1"/>
  <c r="J28" i="1"/>
  <c r="K28" i="1" s="1"/>
  <c r="I27" i="1"/>
  <c r="J26" i="1"/>
  <c r="K26" i="1" s="1"/>
  <c r="J30" i="1"/>
  <c r="K30" i="1" s="1"/>
  <c r="F37" i="1"/>
  <c r="J25" i="1"/>
  <c r="J29" i="1"/>
  <c r="K29" i="1" s="1"/>
  <c r="K31" i="1"/>
  <c r="F20" i="1"/>
  <c r="I20" i="1" s="1"/>
  <c r="F12" i="1"/>
  <c r="I12" i="1" s="1"/>
  <c r="F16" i="1"/>
  <c r="I16" i="1" s="1"/>
  <c r="D21" i="1"/>
  <c r="F11" i="1"/>
  <c r="I11" i="1" s="1"/>
  <c r="F15" i="1"/>
  <c r="J15" i="1" s="1"/>
  <c r="F19" i="1"/>
  <c r="I19" i="1" s="1"/>
  <c r="F13" i="1"/>
  <c r="J13" i="1" s="1"/>
  <c r="F14" i="1"/>
  <c r="J14" i="1" s="1"/>
  <c r="F17" i="1"/>
  <c r="J17" i="1" s="1"/>
  <c r="F18" i="1"/>
  <c r="J18" i="1" s="1"/>
  <c r="C21" i="1"/>
  <c r="I37" i="1" l="1"/>
  <c r="K27" i="1"/>
  <c r="J37" i="1"/>
  <c r="K25" i="1"/>
  <c r="J20" i="1"/>
  <c r="K20" i="1" s="1"/>
  <c r="J12" i="1"/>
  <c r="K12" i="1" s="1"/>
  <c r="J11" i="1"/>
  <c r="K11" i="1" s="1"/>
  <c r="I15" i="1"/>
  <c r="K15" i="1" s="1"/>
  <c r="J16" i="1"/>
  <c r="K16" i="1" s="1"/>
  <c r="J19" i="1"/>
  <c r="K19" i="1" s="1"/>
  <c r="I17" i="1"/>
  <c r="K17" i="1" s="1"/>
  <c r="I18" i="1"/>
  <c r="K18" i="1" s="1"/>
  <c r="I13" i="1"/>
  <c r="K13" i="1" s="1"/>
  <c r="I14" i="1"/>
  <c r="K14" i="1" s="1"/>
  <c r="F21" i="1"/>
  <c r="K37" i="1" l="1"/>
  <c r="J21" i="1"/>
  <c r="I21" i="1"/>
  <c r="K21" i="1"/>
</calcChain>
</file>

<file path=xl/sharedStrings.xml><?xml version="1.0" encoding="utf-8"?>
<sst xmlns="http://schemas.openxmlformats.org/spreadsheetml/2006/main" count="31" uniqueCount="29">
  <si>
    <t xml:space="preserve">Piedāvājuma summas aprēķina forma </t>
  </si>
  <si>
    <t>dienu skaits 
mēnesī</t>
  </si>
  <si>
    <t>svētku dienu 
skaits mēnesī</t>
  </si>
  <si>
    <t>stundu 
skaits 
diennaktī</t>
  </si>
  <si>
    <t>stundas 
likme
 bez pvn</t>
  </si>
  <si>
    <t>stundas 
likme
 ar pvn 21%</t>
  </si>
  <si>
    <t>samaksa mēnesī 
bez PVN</t>
  </si>
  <si>
    <t>samaksa 
mēnesī 
ar PVN 21%</t>
  </si>
  <si>
    <t>PVN 21%</t>
  </si>
  <si>
    <t>kopā:</t>
  </si>
  <si>
    <t>2017.g.</t>
  </si>
  <si>
    <t>„Apstiprinu iesniegtās informācijas patiesumu”.</t>
  </si>
  <si>
    <t xml:space="preserve">vārds, uzvārds </t>
  </si>
  <si>
    <t>amats</t>
  </si>
  <si>
    <t>paraksts</t>
  </si>
  <si>
    <r>
      <t xml:space="preserve">Piedāvājuma summas aprēķina forma sagatavota un parakstīta </t>
    </r>
    <r>
      <rPr>
        <i/>
        <sz val="12"/>
        <color theme="1"/>
        <rFont val="Times New Roman"/>
        <family val="1"/>
        <charset val="186"/>
      </rPr>
      <t>vieta, datums</t>
    </r>
  </si>
  <si>
    <t xml:space="preserve">Fiziskās apsardzes pakalpojumu sniegšana Latvijas Etnogrāfiskajam brīvdabas muzejam </t>
  </si>
  <si>
    <t>Pielikums Nr. 8.2.</t>
  </si>
  <si>
    <t>stundu skaits menesī visiem apsardzes posteņiem</t>
  </si>
  <si>
    <r>
      <t xml:space="preserve">Ja Pasūtītāja sagatavotajā formā ir kļūdas - aprēķins tiks veikts un interpretēts pēc </t>
    </r>
    <r>
      <rPr>
        <u/>
        <sz val="11"/>
        <color theme="1"/>
        <rFont val="Calibri"/>
        <family val="2"/>
        <charset val="186"/>
        <scheme val="minor"/>
      </rPr>
      <t>Pasūtītāja sagatavotās formas un Pretendents piedāvātās stundas likmes</t>
    </r>
    <r>
      <rPr>
        <sz val="11"/>
        <color theme="1"/>
        <rFont val="Calibri"/>
        <family val="2"/>
        <scheme val="minor"/>
      </rPr>
      <t xml:space="preserve">. Piedāvājuma summa tiks uzskatīta par līguma summu, kura var mainīties, ņemot vērā Nolikuma 10. pielikuma </t>
    </r>
    <r>
      <rPr>
        <i/>
        <sz val="11"/>
        <color theme="1"/>
        <rFont val="Calibri"/>
        <family val="2"/>
        <charset val="186"/>
        <scheme val="minor"/>
      </rPr>
      <t>Līguma projekts</t>
    </r>
    <r>
      <rPr>
        <sz val="11"/>
        <color theme="1"/>
        <rFont val="Calibri"/>
        <family val="2"/>
        <scheme val="minor"/>
      </rPr>
      <t xml:space="preserve"> punktu 4.1., 4.1.1. un 4.2</t>
    </r>
  </si>
  <si>
    <t>ID Nr. LEBM 2016/13</t>
  </si>
  <si>
    <t>Finanšu piedāvājums 2017.-2019.</t>
  </si>
  <si>
    <t>Augusts</t>
  </si>
  <si>
    <t>Septembris</t>
  </si>
  <si>
    <t>Oktobris</t>
  </si>
  <si>
    <t>Novembris</t>
  </si>
  <si>
    <t>Decembris</t>
  </si>
  <si>
    <t>Janvāris</t>
  </si>
  <si>
    <t>Februāris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</si>
</sst>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i/>
      <u/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1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3" fillId="2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2" fontId="0" fillId="2" borderId="5" xfId="0" applyNumberFormat="1" applyFill="1" applyBorder="1" applyAlignment="1">
      <alignment horizontal="center" wrapText="1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2" fontId="0" fillId="3" borderId="10" xfId="0" applyNumberFormat="1" applyFill="1" applyBorder="1"/>
    <xf numFmtId="2" fontId="0" fillId="3" borderId="11" xfId="0" applyNumberFormat="1" applyFill="1" applyBorder="1"/>
    <xf numFmtId="2" fontId="0" fillId="3" borderId="14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2" fontId="0" fillId="3" borderId="15" xfId="0" applyNumberFormat="1" applyFill="1" applyBorder="1"/>
    <xf numFmtId="2" fontId="0" fillId="3" borderId="12" xfId="0" applyNumberFormat="1" applyFill="1" applyBorder="1"/>
    <xf numFmtId="2" fontId="0" fillId="3" borderId="13" xfId="0" applyNumberFormat="1" applyFill="1" applyBorder="1"/>
    <xf numFmtId="0" fontId="4" fillId="2" borderId="2" xfId="0" applyFont="1" applyFill="1" applyBorder="1"/>
    <xf numFmtId="0" fontId="0" fillId="2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ill="1" applyAlignment="1">
      <alignment horizontal="right"/>
    </xf>
    <xf numFmtId="1" fontId="0" fillId="2" borderId="3" xfId="0" applyNumberFormat="1" applyFill="1" applyBorder="1" applyAlignment="1">
      <alignment horizontal="center"/>
    </xf>
    <xf numFmtId="0" fontId="3" fillId="4" borderId="0" xfId="0" applyFont="1" applyFill="1"/>
    <xf numFmtId="0" fontId="0" fillId="4" borderId="0" xfId="0" applyFill="1"/>
    <xf numFmtId="0" fontId="0" fillId="4" borderId="16" xfId="0" applyFill="1" applyBorder="1"/>
    <xf numFmtId="0" fontId="0" fillId="4" borderId="17" xfId="0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/>
    <xf numFmtId="2" fontId="0" fillId="4" borderId="6" xfId="0" applyNumberFormat="1" applyFill="1" applyBorder="1"/>
    <xf numFmtId="2" fontId="0" fillId="4" borderId="8" xfId="0" applyNumberFormat="1" applyFill="1" applyBorder="1"/>
    <xf numFmtId="0" fontId="0" fillId="4" borderId="9" xfId="0" applyFill="1" applyBorder="1"/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2" fontId="0" fillId="4" borderId="10" xfId="0" applyNumberFormat="1" applyFill="1" applyBorder="1"/>
    <xf numFmtId="2" fontId="0" fillId="4" borderId="11" xfId="0" applyNumberFormat="1" applyFill="1" applyBorder="1"/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" fillId="4" borderId="18" xfId="0" applyFont="1" applyFill="1" applyBorder="1"/>
    <xf numFmtId="0" fontId="0" fillId="4" borderId="19" xfId="0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center"/>
    </xf>
    <xf numFmtId="2" fontId="0" fillId="4" borderId="19" xfId="0" applyNumberFormat="1" applyFill="1" applyBorder="1" applyAlignment="1">
      <alignment horizontal="right"/>
    </xf>
    <xf numFmtId="2" fontId="0" fillId="4" borderId="20" xfId="0" applyNumberFormat="1" applyFill="1" applyBorder="1" applyAlignment="1">
      <alignment horizontal="right"/>
    </xf>
    <xf numFmtId="0" fontId="0" fillId="4" borderId="10" xfId="0" applyFill="1" applyBorder="1"/>
  </cellXfs>
  <cellStyles count="1">
    <cellStyle name="Parast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ta_gerdar/AppData/Local/Microsoft/Windows/Temporary%20Internet%20Files/Content.Outlook/5AXX9Z3N/apsardze_fin_9%202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šu piedāvājums 2016.-2018."/>
      <sheetName val="aprēķins (01.04.16-31.03.20)"/>
      <sheetName val="kopsavilkums"/>
    </sheetNames>
    <sheetDataSet>
      <sheetData sheetId="0" refreshError="1"/>
      <sheetData sheetId="1" refreshError="1">
        <row r="23">
          <cell r="B23" t="str">
            <v>Aprīlis</v>
          </cell>
        </row>
        <row r="34">
          <cell r="B34" t="str">
            <v>Marts</v>
          </cell>
        </row>
        <row r="35">
          <cell r="B35" t="str">
            <v>Aprīlis</v>
          </cell>
          <cell r="C35">
            <v>30</v>
          </cell>
          <cell r="G35">
            <v>3</v>
          </cell>
        </row>
        <row r="36">
          <cell r="B36" t="str">
            <v xml:space="preserve">Maijs </v>
          </cell>
          <cell r="C36">
            <v>31</v>
          </cell>
          <cell r="G36">
            <v>3</v>
          </cell>
        </row>
        <row r="37">
          <cell r="B37" t="str">
            <v xml:space="preserve">Jūnijs  </v>
          </cell>
          <cell r="C37">
            <v>30</v>
          </cell>
          <cell r="G37">
            <v>3</v>
          </cell>
        </row>
        <row r="38">
          <cell r="B38" t="str">
            <v>Jūlijs</v>
          </cell>
        </row>
        <row r="39">
          <cell r="B39" t="str">
            <v>Augusts</v>
          </cell>
        </row>
        <row r="40">
          <cell r="B40" t="str">
            <v>Septembris</v>
          </cell>
        </row>
        <row r="41">
          <cell r="B41" t="str">
            <v>Oktobris</v>
          </cell>
        </row>
        <row r="42">
          <cell r="B42" t="str">
            <v>Novembris</v>
          </cell>
          <cell r="C42">
            <v>30</v>
          </cell>
          <cell r="G42">
            <v>1</v>
          </cell>
        </row>
        <row r="43">
          <cell r="B43" t="str">
            <v>Decembris</v>
          </cell>
          <cell r="C43">
            <v>31</v>
          </cell>
          <cell r="G43">
            <v>4</v>
          </cell>
        </row>
        <row r="44">
          <cell r="B44" t="str">
            <v>Janvāris</v>
          </cell>
          <cell r="C44">
            <v>31</v>
          </cell>
          <cell r="G44">
            <v>1</v>
          </cell>
        </row>
        <row r="45">
          <cell r="B45" t="str">
            <v>Februāris</v>
          </cell>
        </row>
        <row r="46">
          <cell r="B46" t="str">
            <v>Marts</v>
          </cell>
          <cell r="C46">
            <v>31</v>
          </cell>
          <cell r="G46">
            <v>1</v>
          </cell>
        </row>
        <row r="47">
          <cell r="B47" t="str">
            <v>Aprīlis</v>
          </cell>
          <cell r="C47">
            <v>30</v>
          </cell>
          <cell r="G47">
            <v>2</v>
          </cell>
        </row>
        <row r="48">
          <cell r="B48" t="str">
            <v xml:space="preserve">Maijs </v>
          </cell>
          <cell r="C48">
            <v>31</v>
          </cell>
          <cell r="G48">
            <v>4</v>
          </cell>
        </row>
        <row r="49">
          <cell r="B49" t="str">
            <v xml:space="preserve">Jūnijs  </v>
          </cell>
          <cell r="C49">
            <v>30</v>
          </cell>
          <cell r="G49">
            <v>2</v>
          </cell>
        </row>
        <row r="50">
          <cell r="B50" t="str">
            <v>Jūlijs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topLeftCell="A17" workbookViewId="0">
      <selection activeCell="M40" sqref="M40"/>
    </sheetView>
  </sheetViews>
  <sheetFormatPr defaultRowHeight="15" x14ac:dyDescent="0.25"/>
  <cols>
    <col min="2" max="2" width="10.5703125" customWidth="1"/>
    <col min="3" max="3" width="10.7109375" customWidth="1"/>
    <col min="4" max="4" width="12.5703125" bestFit="1" customWidth="1"/>
    <col min="5" max="5" width="8.42578125" bestFit="1" customWidth="1"/>
    <col min="6" max="6" width="14" customWidth="1"/>
    <col min="7" max="7" width="12.42578125" customWidth="1"/>
    <col min="8" max="8" width="7.5703125" bestFit="1" customWidth="1"/>
    <col min="9" max="9" width="9.5703125" customWidth="1"/>
    <col min="10" max="10" width="10.28515625" customWidth="1"/>
    <col min="11" max="11" width="9.42578125" customWidth="1"/>
    <col min="15" max="15" width="9.5703125" bestFit="1" customWidth="1"/>
    <col min="258" max="258" width="10.5703125" customWidth="1"/>
    <col min="259" max="259" width="10.7109375" customWidth="1"/>
    <col min="260" max="260" width="12.5703125" bestFit="1" customWidth="1"/>
    <col min="261" max="261" width="8.42578125" bestFit="1" customWidth="1"/>
    <col min="262" max="262" width="14" customWidth="1"/>
    <col min="263" max="263" width="7.85546875" bestFit="1" customWidth="1"/>
    <col min="264" max="264" width="7.5703125" bestFit="1" customWidth="1"/>
    <col min="265" max="265" width="9.5703125" customWidth="1"/>
    <col min="266" max="266" width="10.28515625" customWidth="1"/>
    <col min="267" max="267" width="9.42578125" customWidth="1"/>
    <col min="271" max="271" width="9.5703125" bestFit="1" customWidth="1"/>
    <col min="514" max="514" width="10.5703125" customWidth="1"/>
    <col min="515" max="515" width="10.7109375" customWidth="1"/>
    <col min="516" max="516" width="12.5703125" bestFit="1" customWidth="1"/>
    <col min="517" max="517" width="8.42578125" bestFit="1" customWidth="1"/>
    <col min="518" max="518" width="14" customWidth="1"/>
    <col min="519" max="519" width="7.85546875" bestFit="1" customWidth="1"/>
    <col min="520" max="520" width="7.5703125" bestFit="1" customWidth="1"/>
    <col min="521" max="521" width="9.5703125" customWidth="1"/>
    <col min="522" max="522" width="10.28515625" customWidth="1"/>
    <col min="523" max="523" width="9.42578125" customWidth="1"/>
    <col min="527" max="527" width="9.5703125" bestFit="1" customWidth="1"/>
    <col min="770" max="770" width="10.5703125" customWidth="1"/>
    <col min="771" max="771" width="10.7109375" customWidth="1"/>
    <col min="772" max="772" width="12.5703125" bestFit="1" customWidth="1"/>
    <col min="773" max="773" width="8.42578125" bestFit="1" customWidth="1"/>
    <col min="774" max="774" width="14" customWidth="1"/>
    <col min="775" max="775" width="7.85546875" bestFit="1" customWidth="1"/>
    <col min="776" max="776" width="7.5703125" bestFit="1" customWidth="1"/>
    <col min="777" max="777" width="9.5703125" customWidth="1"/>
    <col min="778" max="778" width="10.28515625" customWidth="1"/>
    <col min="779" max="779" width="9.42578125" customWidth="1"/>
    <col min="783" max="783" width="9.5703125" bestFit="1" customWidth="1"/>
    <col min="1026" max="1026" width="10.5703125" customWidth="1"/>
    <col min="1027" max="1027" width="10.7109375" customWidth="1"/>
    <col min="1028" max="1028" width="12.5703125" bestFit="1" customWidth="1"/>
    <col min="1029" max="1029" width="8.42578125" bestFit="1" customWidth="1"/>
    <col min="1030" max="1030" width="14" customWidth="1"/>
    <col min="1031" max="1031" width="7.85546875" bestFit="1" customWidth="1"/>
    <col min="1032" max="1032" width="7.5703125" bestFit="1" customWidth="1"/>
    <col min="1033" max="1033" width="9.5703125" customWidth="1"/>
    <col min="1034" max="1034" width="10.28515625" customWidth="1"/>
    <col min="1035" max="1035" width="9.42578125" customWidth="1"/>
    <col min="1039" max="1039" width="9.5703125" bestFit="1" customWidth="1"/>
    <col min="1282" max="1282" width="10.5703125" customWidth="1"/>
    <col min="1283" max="1283" width="10.7109375" customWidth="1"/>
    <col min="1284" max="1284" width="12.5703125" bestFit="1" customWidth="1"/>
    <col min="1285" max="1285" width="8.42578125" bestFit="1" customWidth="1"/>
    <col min="1286" max="1286" width="14" customWidth="1"/>
    <col min="1287" max="1287" width="7.85546875" bestFit="1" customWidth="1"/>
    <col min="1288" max="1288" width="7.5703125" bestFit="1" customWidth="1"/>
    <col min="1289" max="1289" width="9.5703125" customWidth="1"/>
    <col min="1290" max="1290" width="10.28515625" customWidth="1"/>
    <col min="1291" max="1291" width="9.42578125" customWidth="1"/>
    <col min="1295" max="1295" width="9.5703125" bestFit="1" customWidth="1"/>
    <col min="1538" max="1538" width="10.5703125" customWidth="1"/>
    <col min="1539" max="1539" width="10.7109375" customWidth="1"/>
    <col min="1540" max="1540" width="12.5703125" bestFit="1" customWidth="1"/>
    <col min="1541" max="1541" width="8.42578125" bestFit="1" customWidth="1"/>
    <col min="1542" max="1542" width="14" customWidth="1"/>
    <col min="1543" max="1543" width="7.85546875" bestFit="1" customWidth="1"/>
    <col min="1544" max="1544" width="7.5703125" bestFit="1" customWidth="1"/>
    <col min="1545" max="1545" width="9.5703125" customWidth="1"/>
    <col min="1546" max="1546" width="10.28515625" customWidth="1"/>
    <col min="1547" max="1547" width="9.42578125" customWidth="1"/>
    <col min="1551" max="1551" width="9.5703125" bestFit="1" customWidth="1"/>
    <col min="1794" max="1794" width="10.5703125" customWidth="1"/>
    <col min="1795" max="1795" width="10.7109375" customWidth="1"/>
    <col min="1796" max="1796" width="12.5703125" bestFit="1" customWidth="1"/>
    <col min="1797" max="1797" width="8.42578125" bestFit="1" customWidth="1"/>
    <col min="1798" max="1798" width="14" customWidth="1"/>
    <col min="1799" max="1799" width="7.85546875" bestFit="1" customWidth="1"/>
    <col min="1800" max="1800" width="7.5703125" bestFit="1" customWidth="1"/>
    <col min="1801" max="1801" width="9.5703125" customWidth="1"/>
    <col min="1802" max="1802" width="10.28515625" customWidth="1"/>
    <col min="1803" max="1803" width="9.42578125" customWidth="1"/>
    <col min="1807" max="1807" width="9.5703125" bestFit="1" customWidth="1"/>
    <col min="2050" max="2050" width="10.5703125" customWidth="1"/>
    <col min="2051" max="2051" width="10.7109375" customWidth="1"/>
    <col min="2052" max="2052" width="12.5703125" bestFit="1" customWidth="1"/>
    <col min="2053" max="2053" width="8.42578125" bestFit="1" customWidth="1"/>
    <col min="2054" max="2054" width="14" customWidth="1"/>
    <col min="2055" max="2055" width="7.85546875" bestFit="1" customWidth="1"/>
    <col min="2056" max="2056" width="7.5703125" bestFit="1" customWidth="1"/>
    <col min="2057" max="2057" width="9.5703125" customWidth="1"/>
    <col min="2058" max="2058" width="10.28515625" customWidth="1"/>
    <col min="2059" max="2059" width="9.42578125" customWidth="1"/>
    <col min="2063" max="2063" width="9.5703125" bestFit="1" customWidth="1"/>
    <col min="2306" max="2306" width="10.5703125" customWidth="1"/>
    <col min="2307" max="2307" width="10.7109375" customWidth="1"/>
    <col min="2308" max="2308" width="12.5703125" bestFit="1" customWidth="1"/>
    <col min="2309" max="2309" width="8.42578125" bestFit="1" customWidth="1"/>
    <col min="2310" max="2310" width="14" customWidth="1"/>
    <col min="2311" max="2311" width="7.85546875" bestFit="1" customWidth="1"/>
    <col min="2312" max="2312" width="7.5703125" bestFit="1" customWidth="1"/>
    <col min="2313" max="2313" width="9.5703125" customWidth="1"/>
    <col min="2314" max="2314" width="10.28515625" customWidth="1"/>
    <col min="2315" max="2315" width="9.42578125" customWidth="1"/>
    <col min="2319" max="2319" width="9.5703125" bestFit="1" customWidth="1"/>
    <col min="2562" max="2562" width="10.5703125" customWidth="1"/>
    <col min="2563" max="2563" width="10.7109375" customWidth="1"/>
    <col min="2564" max="2564" width="12.5703125" bestFit="1" customWidth="1"/>
    <col min="2565" max="2565" width="8.42578125" bestFit="1" customWidth="1"/>
    <col min="2566" max="2566" width="14" customWidth="1"/>
    <col min="2567" max="2567" width="7.85546875" bestFit="1" customWidth="1"/>
    <col min="2568" max="2568" width="7.5703125" bestFit="1" customWidth="1"/>
    <col min="2569" max="2569" width="9.5703125" customWidth="1"/>
    <col min="2570" max="2570" width="10.28515625" customWidth="1"/>
    <col min="2571" max="2571" width="9.42578125" customWidth="1"/>
    <col min="2575" max="2575" width="9.5703125" bestFit="1" customWidth="1"/>
    <col min="2818" max="2818" width="10.5703125" customWidth="1"/>
    <col min="2819" max="2819" width="10.7109375" customWidth="1"/>
    <col min="2820" max="2820" width="12.5703125" bestFit="1" customWidth="1"/>
    <col min="2821" max="2821" width="8.42578125" bestFit="1" customWidth="1"/>
    <col min="2822" max="2822" width="14" customWidth="1"/>
    <col min="2823" max="2823" width="7.85546875" bestFit="1" customWidth="1"/>
    <col min="2824" max="2824" width="7.5703125" bestFit="1" customWidth="1"/>
    <col min="2825" max="2825" width="9.5703125" customWidth="1"/>
    <col min="2826" max="2826" width="10.28515625" customWidth="1"/>
    <col min="2827" max="2827" width="9.42578125" customWidth="1"/>
    <col min="2831" max="2831" width="9.5703125" bestFit="1" customWidth="1"/>
    <col min="3074" max="3074" width="10.5703125" customWidth="1"/>
    <col min="3075" max="3075" width="10.7109375" customWidth="1"/>
    <col min="3076" max="3076" width="12.5703125" bestFit="1" customWidth="1"/>
    <col min="3077" max="3077" width="8.42578125" bestFit="1" customWidth="1"/>
    <col min="3078" max="3078" width="14" customWidth="1"/>
    <col min="3079" max="3079" width="7.85546875" bestFit="1" customWidth="1"/>
    <col min="3080" max="3080" width="7.5703125" bestFit="1" customWidth="1"/>
    <col min="3081" max="3081" width="9.5703125" customWidth="1"/>
    <col min="3082" max="3082" width="10.28515625" customWidth="1"/>
    <col min="3083" max="3083" width="9.42578125" customWidth="1"/>
    <col min="3087" max="3087" width="9.5703125" bestFit="1" customWidth="1"/>
    <col min="3330" max="3330" width="10.5703125" customWidth="1"/>
    <col min="3331" max="3331" width="10.7109375" customWidth="1"/>
    <col min="3332" max="3332" width="12.5703125" bestFit="1" customWidth="1"/>
    <col min="3333" max="3333" width="8.42578125" bestFit="1" customWidth="1"/>
    <col min="3334" max="3334" width="14" customWidth="1"/>
    <col min="3335" max="3335" width="7.85546875" bestFit="1" customWidth="1"/>
    <col min="3336" max="3336" width="7.5703125" bestFit="1" customWidth="1"/>
    <col min="3337" max="3337" width="9.5703125" customWidth="1"/>
    <col min="3338" max="3338" width="10.28515625" customWidth="1"/>
    <col min="3339" max="3339" width="9.42578125" customWidth="1"/>
    <col min="3343" max="3343" width="9.5703125" bestFit="1" customWidth="1"/>
    <col min="3586" max="3586" width="10.5703125" customWidth="1"/>
    <col min="3587" max="3587" width="10.7109375" customWidth="1"/>
    <col min="3588" max="3588" width="12.5703125" bestFit="1" customWidth="1"/>
    <col min="3589" max="3589" width="8.42578125" bestFit="1" customWidth="1"/>
    <col min="3590" max="3590" width="14" customWidth="1"/>
    <col min="3591" max="3591" width="7.85546875" bestFit="1" customWidth="1"/>
    <col min="3592" max="3592" width="7.5703125" bestFit="1" customWidth="1"/>
    <col min="3593" max="3593" width="9.5703125" customWidth="1"/>
    <col min="3594" max="3594" width="10.28515625" customWidth="1"/>
    <col min="3595" max="3595" width="9.42578125" customWidth="1"/>
    <col min="3599" max="3599" width="9.5703125" bestFit="1" customWidth="1"/>
    <col min="3842" max="3842" width="10.5703125" customWidth="1"/>
    <col min="3843" max="3843" width="10.7109375" customWidth="1"/>
    <col min="3844" max="3844" width="12.5703125" bestFit="1" customWidth="1"/>
    <col min="3845" max="3845" width="8.42578125" bestFit="1" customWidth="1"/>
    <col min="3846" max="3846" width="14" customWidth="1"/>
    <col min="3847" max="3847" width="7.85546875" bestFit="1" customWidth="1"/>
    <col min="3848" max="3848" width="7.5703125" bestFit="1" customWidth="1"/>
    <col min="3849" max="3849" width="9.5703125" customWidth="1"/>
    <col min="3850" max="3850" width="10.28515625" customWidth="1"/>
    <col min="3851" max="3851" width="9.42578125" customWidth="1"/>
    <col min="3855" max="3855" width="9.5703125" bestFit="1" customWidth="1"/>
    <col min="4098" max="4098" width="10.5703125" customWidth="1"/>
    <col min="4099" max="4099" width="10.7109375" customWidth="1"/>
    <col min="4100" max="4100" width="12.5703125" bestFit="1" customWidth="1"/>
    <col min="4101" max="4101" width="8.42578125" bestFit="1" customWidth="1"/>
    <col min="4102" max="4102" width="14" customWidth="1"/>
    <col min="4103" max="4103" width="7.85546875" bestFit="1" customWidth="1"/>
    <col min="4104" max="4104" width="7.5703125" bestFit="1" customWidth="1"/>
    <col min="4105" max="4105" width="9.5703125" customWidth="1"/>
    <col min="4106" max="4106" width="10.28515625" customWidth="1"/>
    <col min="4107" max="4107" width="9.42578125" customWidth="1"/>
    <col min="4111" max="4111" width="9.5703125" bestFit="1" customWidth="1"/>
    <col min="4354" max="4354" width="10.5703125" customWidth="1"/>
    <col min="4355" max="4355" width="10.7109375" customWidth="1"/>
    <col min="4356" max="4356" width="12.5703125" bestFit="1" customWidth="1"/>
    <col min="4357" max="4357" width="8.42578125" bestFit="1" customWidth="1"/>
    <col min="4358" max="4358" width="14" customWidth="1"/>
    <col min="4359" max="4359" width="7.85546875" bestFit="1" customWidth="1"/>
    <col min="4360" max="4360" width="7.5703125" bestFit="1" customWidth="1"/>
    <col min="4361" max="4361" width="9.5703125" customWidth="1"/>
    <col min="4362" max="4362" width="10.28515625" customWidth="1"/>
    <col min="4363" max="4363" width="9.42578125" customWidth="1"/>
    <col min="4367" max="4367" width="9.5703125" bestFit="1" customWidth="1"/>
    <col min="4610" max="4610" width="10.5703125" customWidth="1"/>
    <col min="4611" max="4611" width="10.7109375" customWidth="1"/>
    <col min="4612" max="4612" width="12.5703125" bestFit="1" customWidth="1"/>
    <col min="4613" max="4613" width="8.42578125" bestFit="1" customWidth="1"/>
    <col min="4614" max="4614" width="14" customWidth="1"/>
    <col min="4615" max="4615" width="7.85546875" bestFit="1" customWidth="1"/>
    <col min="4616" max="4616" width="7.5703125" bestFit="1" customWidth="1"/>
    <col min="4617" max="4617" width="9.5703125" customWidth="1"/>
    <col min="4618" max="4618" width="10.28515625" customWidth="1"/>
    <col min="4619" max="4619" width="9.42578125" customWidth="1"/>
    <col min="4623" max="4623" width="9.5703125" bestFit="1" customWidth="1"/>
    <col min="4866" max="4866" width="10.5703125" customWidth="1"/>
    <col min="4867" max="4867" width="10.7109375" customWidth="1"/>
    <col min="4868" max="4868" width="12.5703125" bestFit="1" customWidth="1"/>
    <col min="4869" max="4869" width="8.42578125" bestFit="1" customWidth="1"/>
    <col min="4870" max="4870" width="14" customWidth="1"/>
    <col min="4871" max="4871" width="7.85546875" bestFit="1" customWidth="1"/>
    <col min="4872" max="4872" width="7.5703125" bestFit="1" customWidth="1"/>
    <col min="4873" max="4873" width="9.5703125" customWidth="1"/>
    <col min="4874" max="4874" width="10.28515625" customWidth="1"/>
    <col min="4875" max="4875" width="9.42578125" customWidth="1"/>
    <col min="4879" max="4879" width="9.5703125" bestFit="1" customWidth="1"/>
    <col min="5122" max="5122" width="10.5703125" customWidth="1"/>
    <col min="5123" max="5123" width="10.7109375" customWidth="1"/>
    <col min="5124" max="5124" width="12.5703125" bestFit="1" customWidth="1"/>
    <col min="5125" max="5125" width="8.42578125" bestFit="1" customWidth="1"/>
    <col min="5126" max="5126" width="14" customWidth="1"/>
    <col min="5127" max="5127" width="7.85546875" bestFit="1" customWidth="1"/>
    <col min="5128" max="5128" width="7.5703125" bestFit="1" customWidth="1"/>
    <col min="5129" max="5129" width="9.5703125" customWidth="1"/>
    <col min="5130" max="5130" width="10.28515625" customWidth="1"/>
    <col min="5131" max="5131" width="9.42578125" customWidth="1"/>
    <col min="5135" max="5135" width="9.5703125" bestFit="1" customWidth="1"/>
    <col min="5378" max="5378" width="10.5703125" customWidth="1"/>
    <col min="5379" max="5379" width="10.7109375" customWidth="1"/>
    <col min="5380" max="5380" width="12.5703125" bestFit="1" customWidth="1"/>
    <col min="5381" max="5381" width="8.42578125" bestFit="1" customWidth="1"/>
    <col min="5382" max="5382" width="14" customWidth="1"/>
    <col min="5383" max="5383" width="7.85546875" bestFit="1" customWidth="1"/>
    <col min="5384" max="5384" width="7.5703125" bestFit="1" customWidth="1"/>
    <col min="5385" max="5385" width="9.5703125" customWidth="1"/>
    <col min="5386" max="5386" width="10.28515625" customWidth="1"/>
    <col min="5387" max="5387" width="9.42578125" customWidth="1"/>
    <col min="5391" max="5391" width="9.5703125" bestFit="1" customWidth="1"/>
    <col min="5634" max="5634" width="10.5703125" customWidth="1"/>
    <col min="5635" max="5635" width="10.7109375" customWidth="1"/>
    <col min="5636" max="5636" width="12.5703125" bestFit="1" customWidth="1"/>
    <col min="5637" max="5637" width="8.42578125" bestFit="1" customWidth="1"/>
    <col min="5638" max="5638" width="14" customWidth="1"/>
    <col min="5639" max="5639" width="7.85546875" bestFit="1" customWidth="1"/>
    <col min="5640" max="5640" width="7.5703125" bestFit="1" customWidth="1"/>
    <col min="5641" max="5641" width="9.5703125" customWidth="1"/>
    <col min="5642" max="5642" width="10.28515625" customWidth="1"/>
    <col min="5643" max="5643" width="9.42578125" customWidth="1"/>
    <col min="5647" max="5647" width="9.5703125" bestFit="1" customWidth="1"/>
    <col min="5890" max="5890" width="10.5703125" customWidth="1"/>
    <col min="5891" max="5891" width="10.7109375" customWidth="1"/>
    <col min="5892" max="5892" width="12.5703125" bestFit="1" customWidth="1"/>
    <col min="5893" max="5893" width="8.42578125" bestFit="1" customWidth="1"/>
    <col min="5894" max="5894" width="14" customWidth="1"/>
    <col min="5895" max="5895" width="7.85546875" bestFit="1" customWidth="1"/>
    <col min="5896" max="5896" width="7.5703125" bestFit="1" customWidth="1"/>
    <col min="5897" max="5897" width="9.5703125" customWidth="1"/>
    <col min="5898" max="5898" width="10.28515625" customWidth="1"/>
    <col min="5899" max="5899" width="9.42578125" customWidth="1"/>
    <col min="5903" max="5903" width="9.5703125" bestFit="1" customWidth="1"/>
    <col min="6146" max="6146" width="10.5703125" customWidth="1"/>
    <col min="6147" max="6147" width="10.7109375" customWidth="1"/>
    <col min="6148" max="6148" width="12.5703125" bestFit="1" customWidth="1"/>
    <col min="6149" max="6149" width="8.42578125" bestFit="1" customWidth="1"/>
    <col min="6150" max="6150" width="14" customWidth="1"/>
    <col min="6151" max="6151" width="7.85546875" bestFit="1" customWidth="1"/>
    <col min="6152" max="6152" width="7.5703125" bestFit="1" customWidth="1"/>
    <col min="6153" max="6153" width="9.5703125" customWidth="1"/>
    <col min="6154" max="6154" width="10.28515625" customWidth="1"/>
    <col min="6155" max="6155" width="9.42578125" customWidth="1"/>
    <col min="6159" max="6159" width="9.5703125" bestFit="1" customWidth="1"/>
    <col min="6402" max="6402" width="10.5703125" customWidth="1"/>
    <col min="6403" max="6403" width="10.7109375" customWidth="1"/>
    <col min="6404" max="6404" width="12.5703125" bestFit="1" customWidth="1"/>
    <col min="6405" max="6405" width="8.42578125" bestFit="1" customWidth="1"/>
    <col min="6406" max="6406" width="14" customWidth="1"/>
    <col min="6407" max="6407" width="7.85546875" bestFit="1" customWidth="1"/>
    <col min="6408" max="6408" width="7.5703125" bestFit="1" customWidth="1"/>
    <col min="6409" max="6409" width="9.5703125" customWidth="1"/>
    <col min="6410" max="6410" width="10.28515625" customWidth="1"/>
    <col min="6411" max="6411" width="9.42578125" customWidth="1"/>
    <col min="6415" max="6415" width="9.5703125" bestFit="1" customWidth="1"/>
    <col min="6658" max="6658" width="10.5703125" customWidth="1"/>
    <col min="6659" max="6659" width="10.7109375" customWidth="1"/>
    <col min="6660" max="6660" width="12.5703125" bestFit="1" customWidth="1"/>
    <col min="6661" max="6661" width="8.42578125" bestFit="1" customWidth="1"/>
    <col min="6662" max="6662" width="14" customWidth="1"/>
    <col min="6663" max="6663" width="7.85546875" bestFit="1" customWidth="1"/>
    <col min="6664" max="6664" width="7.5703125" bestFit="1" customWidth="1"/>
    <col min="6665" max="6665" width="9.5703125" customWidth="1"/>
    <col min="6666" max="6666" width="10.28515625" customWidth="1"/>
    <col min="6667" max="6667" width="9.42578125" customWidth="1"/>
    <col min="6671" max="6671" width="9.5703125" bestFit="1" customWidth="1"/>
    <col min="6914" max="6914" width="10.5703125" customWidth="1"/>
    <col min="6915" max="6915" width="10.7109375" customWidth="1"/>
    <col min="6916" max="6916" width="12.5703125" bestFit="1" customWidth="1"/>
    <col min="6917" max="6917" width="8.42578125" bestFit="1" customWidth="1"/>
    <col min="6918" max="6918" width="14" customWidth="1"/>
    <col min="6919" max="6919" width="7.85546875" bestFit="1" customWidth="1"/>
    <col min="6920" max="6920" width="7.5703125" bestFit="1" customWidth="1"/>
    <col min="6921" max="6921" width="9.5703125" customWidth="1"/>
    <col min="6922" max="6922" width="10.28515625" customWidth="1"/>
    <col min="6923" max="6923" width="9.42578125" customWidth="1"/>
    <col min="6927" max="6927" width="9.5703125" bestFit="1" customWidth="1"/>
    <col min="7170" max="7170" width="10.5703125" customWidth="1"/>
    <col min="7171" max="7171" width="10.7109375" customWidth="1"/>
    <col min="7172" max="7172" width="12.5703125" bestFit="1" customWidth="1"/>
    <col min="7173" max="7173" width="8.42578125" bestFit="1" customWidth="1"/>
    <col min="7174" max="7174" width="14" customWidth="1"/>
    <col min="7175" max="7175" width="7.85546875" bestFit="1" customWidth="1"/>
    <col min="7176" max="7176" width="7.5703125" bestFit="1" customWidth="1"/>
    <col min="7177" max="7177" width="9.5703125" customWidth="1"/>
    <col min="7178" max="7178" width="10.28515625" customWidth="1"/>
    <col min="7179" max="7179" width="9.42578125" customWidth="1"/>
    <col min="7183" max="7183" width="9.5703125" bestFit="1" customWidth="1"/>
    <col min="7426" max="7426" width="10.5703125" customWidth="1"/>
    <col min="7427" max="7427" width="10.7109375" customWidth="1"/>
    <col min="7428" max="7428" width="12.5703125" bestFit="1" customWidth="1"/>
    <col min="7429" max="7429" width="8.42578125" bestFit="1" customWidth="1"/>
    <col min="7430" max="7430" width="14" customWidth="1"/>
    <col min="7431" max="7431" width="7.85546875" bestFit="1" customWidth="1"/>
    <col min="7432" max="7432" width="7.5703125" bestFit="1" customWidth="1"/>
    <col min="7433" max="7433" width="9.5703125" customWidth="1"/>
    <col min="7434" max="7434" width="10.28515625" customWidth="1"/>
    <col min="7435" max="7435" width="9.42578125" customWidth="1"/>
    <col min="7439" max="7439" width="9.5703125" bestFit="1" customWidth="1"/>
    <col min="7682" max="7682" width="10.5703125" customWidth="1"/>
    <col min="7683" max="7683" width="10.7109375" customWidth="1"/>
    <col min="7684" max="7684" width="12.5703125" bestFit="1" customWidth="1"/>
    <col min="7685" max="7685" width="8.42578125" bestFit="1" customWidth="1"/>
    <col min="7686" max="7686" width="14" customWidth="1"/>
    <col min="7687" max="7687" width="7.85546875" bestFit="1" customWidth="1"/>
    <col min="7688" max="7688" width="7.5703125" bestFit="1" customWidth="1"/>
    <col min="7689" max="7689" width="9.5703125" customWidth="1"/>
    <col min="7690" max="7690" width="10.28515625" customWidth="1"/>
    <col min="7691" max="7691" width="9.42578125" customWidth="1"/>
    <col min="7695" max="7695" width="9.5703125" bestFit="1" customWidth="1"/>
    <col min="7938" max="7938" width="10.5703125" customWidth="1"/>
    <col min="7939" max="7939" width="10.7109375" customWidth="1"/>
    <col min="7940" max="7940" width="12.5703125" bestFit="1" customWidth="1"/>
    <col min="7941" max="7941" width="8.42578125" bestFit="1" customWidth="1"/>
    <col min="7942" max="7942" width="14" customWidth="1"/>
    <col min="7943" max="7943" width="7.85546875" bestFit="1" customWidth="1"/>
    <col min="7944" max="7944" width="7.5703125" bestFit="1" customWidth="1"/>
    <col min="7945" max="7945" width="9.5703125" customWidth="1"/>
    <col min="7946" max="7946" width="10.28515625" customWidth="1"/>
    <col min="7947" max="7947" width="9.42578125" customWidth="1"/>
    <col min="7951" max="7951" width="9.5703125" bestFit="1" customWidth="1"/>
    <col min="8194" max="8194" width="10.5703125" customWidth="1"/>
    <col min="8195" max="8195" width="10.7109375" customWidth="1"/>
    <col min="8196" max="8196" width="12.5703125" bestFit="1" customWidth="1"/>
    <col min="8197" max="8197" width="8.42578125" bestFit="1" customWidth="1"/>
    <col min="8198" max="8198" width="14" customWidth="1"/>
    <col min="8199" max="8199" width="7.85546875" bestFit="1" customWidth="1"/>
    <col min="8200" max="8200" width="7.5703125" bestFit="1" customWidth="1"/>
    <col min="8201" max="8201" width="9.5703125" customWidth="1"/>
    <col min="8202" max="8202" width="10.28515625" customWidth="1"/>
    <col min="8203" max="8203" width="9.42578125" customWidth="1"/>
    <col min="8207" max="8207" width="9.5703125" bestFit="1" customWidth="1"/>
    <col min="8450" max="8450" width="10.5703125" customWidth="1"/>
    <col min="8451" max="8451" width="10.7109375" customWidth="1"/>
    <col min="8452" max="8452" width="12.5703125" bestFit="1" customWidth="1"/>
    <col min="8453" max="8453" width="8.42578125" bestFit="1" customWidth="1"/>
    <col min="8454" max="8454" width="14" customWidth="1"/>
    <col min="8455" max="8455" width="7.85546875" bestFit="1" customWidth="1"/>
    <col min="8456" max="8456" width="7.5703125" bestFit="1" customWidth="1"/>
    <col min="8457" max="8457" width="9.5703125" customWidth="1"/>
    <col min="8458" max="8458" width="10.28515625" customWidth="1"/>
    <col min="8459" max="8459" width="9.42578125" customWidth="1"/>
    <col min="8463" max="8463" width="9.5703125" bestFit="1" customWidth="1"/>
    <col min="8706" max="8706" width="10.5703125" customWidth="1"/>
    <col min="8707" max="8707" width="10.7109375" customWidth="1"/>
    <col min="8708" max="8708" width="12.5703125" bestFit="1" customWidth="1"/>
    <col min="8709" max="8709" width="8.42578125" bestFit="1" customWidth="1"/>
    <col min="8710" max="8710" width="14" customWidth="1"/>
    <col min="8711" max="8711" width="7.85546875" bestFit="1" customWidth="1"/>
    <col min="8712" max="8712" width="7.5703125" bestFit="1" customWidth="1"/>
    <col min="8713" max="8713" width="9.5703125" customWidth="1"/>
    <col min="8714" max="8714" width="10.28515625" customWidth="1"/>
    <col min="8715" max="8715" width="9.42578125" customWidth="1"/>
    <col min="8719" max="8719" width="9.5703125" bestFit="1" customWidth="1"/>
    <col min="8962" max="8962" width="10.5703125" customWidth="1"/>
    <col min="8963" max="8963" width="10.7109375" customWidth="1"/>
    <col min="8964" max="8964" width="12.5703125" bestFit="1" customWidth="1"/>
    <col min="8965" max="8965" width="8.42578125" bestFit="1" customWidth="1"/>
    <col min="8966" max="8966" width="14" customWidth="1"/>
    <col min="8967" max="8967" width="7.85546875" bestFit="1" customWidth="1"/>
    <col min="8968" max="8968" width="7.5703125" bestFit="1" customWidth="1"/>
    <col min="8969" max="8969" width="9.5703125" customWidth="1"/>
    <col min="8970" max="8970" width="10.28515625" customWidth="1"/>
    <col min="8971" max="8971" width="9.42578125" customWidth="1"/>
    <col min="8975" max="8975" width="9.5703125" bestFit="1" customWidth="1"/>
    <col min="9218" max="9218" width="10.5703125" customWidth="1"/>
    <col min="9219" max="9219" width="10.7109375" customWidth="1"/>
    <col min="9220" max="9220" width="12.5703125" bestFit="1" customWidth="1"/>
    <col min="9221" max="9221" width="8.42578125" bestFit="1" customWidth="1"/>
    <col min="9222" max="9222" width="14" customWidth="1"/>
    <col min="9223" max="9223" width="7.85546875" bestFit="1" customWidth="1"/>
    <col min="9224" max="9224" width="7.5703125" bestFit="1" customWidth="1"/>
    <col min="9225" max="9225" width="9.5703125" customWidth="1"/>
    <col min="9226" max="9226" width="10.28515625" customWidth="1"/>
    <col min="9227" max="9227" width="9.42578125" customWidth="1"/>
    <col min="9231" max="9231" width="9.5703125" bestFit="1" customWidth="1"/>
    <col min="9474" max="9474" width="10.5703125" customWidth="1"/>
    <col min="9475" max="9475" width="10.7109375" customWidth="1"/>
    <col min="9476" max="9476" width="12.5703125" bestFit="1" customWidth="1"/>
    <col min="9477" max="9477" width="8.42578125" bestFit="1" customWidth="1"/>
    <col min="9478" max="9478" width="14" customWidth="1"/>
    <col min="9479" max="9479" width="7.85546875" bestFit="1" customWidth="1"/>
    <col min="9480" max="9480" width="7.5703125" bestFit="1" customWidth="1"/>
    <col min="9481" max="9481" width="9.5703125" customWidth="1"/>
    <col min="9482" max="9482" width="10.28515625" customWidth="1"/>
    <col min="9483" max="9483" width="9.42578125" customWidth="1"/>
    <col min="9487" max="9487" width="9.5703125" bestFit="1" customWidth="1"/>
    <col min="9730" max="9730" width="10.5703125" customWidth="1"/>
    <col min="9731" max="9731" width="10.7109375" customWidth="1"/>
    <col min="9732" max="9732" width="12.5703125" bestFit="1" customWidth="1"/>
    <col min="9733" max="9733" width="8.42578125" bestFit="1" customWidth="1"/>
    <col min="9734" max="9734" width="14" customWidth="1"/>
    <col min="9735" max="9735" width="7.85546875" bestFit="1" customWidth="1"/>
    <col min="9736" max="9736" width="7.5703125" bestFit="1" customWidth="1"/>
    <col min="9737" max="9737" width="9.5703125" customWidth="1"/>
    <col min="9738" max="9738" width="10.28515625" customWidth="1"/>
    <col min="9739" max="9739" width="9.42578125" customWidth="1"/>
    <col min="9743" max="9743" width="9.5703125" bestFit="1" customWidth="1"/>
    <col min="9986" max="9986" width="10.5703125" customWidth="1"/>
    <col min="9987" max="9987" width="10.7109375" customWidth="1"/>
    <col min="9988" max="9988" width="12.5703125" bestFit="1" customWidth="1"/>
    <col min="9989" max="9989" width="8.42578125" bestFit="1" customWidth="1"/>
    <col min="9990" max="9990" width="14" customWidth="1"/>
    <col min="9991" max="9991" width="7.85546875" bestFit="1" customWidth="1"/>
    <col min="9992" max="9992" width="7.5703125" bestFit="1" customWidth="1"/>
    <col min="9993" max="9993" width="9.5703125" customWidth="1"/>
    <col min="9994" max="9994" width="10.28515625" customWidth="1"/>
    <col min="9995" max="9995" width="9.42578125" customWidth="1"/>
    <col min="9999" max="9999" width="9.5703125" bestFit="1" customWidth="1"/>
    <col min="10242" max="10242" width="10.5703125" customWidth="1"/>
    <col min="10243" max="10243" width="10.7109375" customWidth="1"/>
    <col min="10244" max="10244" width="12.5703125" bestFit="1" customWidth="1"/>
    <col min="10245" max="10245" width="8.42578125" bestFit="1" customWidth="1"/>
    <col min="10246" max="10246" width="14" customWidth="1"/>
    <col min="10247" max="10247" width="7.85546875" bestFit="1" customWidth="1"/>
    <col min="10248" max="10248" width="7.5703125" bestFit="1" customWidth="1"/>
    <col min="10249" max="10249" width="9.5703125" customWidth="1"/>
    <col min="10250" max="10250" width="10.28515625" customWidth="1"/>
    <col min="10251" max="10251" width="9.42578125" customWidth="1"/>
    <col min="10255" max="10255" width="9.5703125" bestFit="1" customWidth="1"/>
    <col min="10498" max="10498" width="10.5703125" customWidth="1"/>
    <col min="10499" max="10499" width="10.7109375" customWidth="1"/>
    <col min="10500" max="10500" width="12.5703125" bestFit="1" customWidth="1"/>
    <col min="10501" max="10501" width="8.42578125" bestFit="1" customWidth="1"/>
    <col min="10502" max="10502" width="14" customWidth="1"/>
    <col min="10503" max="10503" width="7.85546875" bestFit="1" customWidth="1"/>
    <col min="10504" max="10504" width="7.5703125" bestFit="1" customWidth="1"/>
    <col min="10505" max="10505" width="9.5703125" customWidth="1"/>
    <col min="10506" max="10506" width="10.28515625" customWidth="1"/>
    <col min="10507" max="10507" width="9.42578125" customWidth="1"/>
    <col min="10511" max="10511" width="9.5703125" bestFit="1" customWidth="1"/>
    <col min="10754" max="10754" width="10.5703125" customWidth="1"/>
    <col min="10755" max="10755" width="10.7109375" customWidth="1"/>
    <col min="10756" max="10756" width="12.5703125" bestFit="1" customWidth="1"/>
    <col min="10757" max="10757" width="8.42578125" bestFit="1" customWidth="1"/>
    <col min="10758" max="10758" width="14" customWidth="1"/>
    <col min="10759" max="10759" width="7.85546875" bestFit="1" customWidth="1"/>
    <col min="10760" max="10760" width="7.5703125" bestFit="1" customWidth="1"/>
    <col min="10761" max="10761" width="9.5703125" customWidth="1"/>
    <col min="10762" max="10762" width="10.28515625" customWidth="1"/>
    <col min="10763" max="10763" width="9.42578125" customWidth="1"/>
    <col min="10767" max="10767" width="9.5703125" bestFit="1" customWidth="1"/>
    <col min="11010" max="11010" width="10.5703125" customWidth="1"/>
    <col min="11011" max="11011" width="10.7109375" customWidth="1"/>
    <col min="11012" max="11012" width="12.5703125" bestFit="1" customWidth="1"/>
    <col min="11013" max="11013" width="8.42578125" bestFit="1" customWidth="1"/>
    <col min="11014" max="11014" width="14" customWidth="1"/>
    <col min="11015" max="11015" width="7.85546875" bestFit="1" customWidth="1"/>
    <col min="11016" max="11016" width="7.5703125" bestFit="1" customWidth="1"/>
    <col min="11017" max="11017" width="9.5703125" customWidth="1"/>
    <col min="11018" max="11018" width="10.28515625" customWidth="1"/>
    <col min="11019" max="11019" width="9.42578125" customWidth="1"/>
    <col min="11023" max="11023" width="9.5703125" bestFit="1" customWidth="1"/>
    <col min="11266" max="11266" width="10.5703125" customWidth="1"/>
    <col min="11267" max="11267" width="10.7109375" customWidth="1"/>
    <col min="11268" max="11268" width="12.5703125" bestFit="1" customWidth="1"/>
    <col min="11269" max="11269" width="8.42578125" bestFit="1" customWidth="1"/>
    <col min="11270" max="11270" width="14" customWidth="1"/>
    <col min="11271" max="11271" width="7.85546875" bestFit="1" customWidth="1"/>
    <col min="11272" max="11272" width="7.5703125" bestFit="1" customWidth="1"/>
    <col min="11273" max="11273" width="9.5703125" customWidth="1"/>
    <col min="11274" max="11274" width="10.28515625" customWidth="1"/>
    <col min="11275" max="11275" width="9.42578125" customWidth="1"/>
    <col min="11279" max="11279" width="9.5703125" bestFit="1" customWidth="1"/>
    <col min="11522" max="11522" width="10.5703125" customWidth="1"/>
    <col min="11523" max="11523" width="10.7109375" customWidth="1"/>
    <col min="11524" max="11524" width="12.5703125" bestFit="1" customWidth="1"/>
    <col min="11525" max="11525" width="8.42578125" bestFit="1" customWidth="1"/>
    <col min="11526" max="11526" width="14" customWidth="1"/>
    <col min="11527" max="11527" width="7.85546875" bestFit="1" customWidth="1"/>
    <col min="11528" max="11528" width="7.5703125" bestFit="1" customWidth="1"/>
    <col min="11529" max="11529" width="9.5703125" customWidth="1"/>
    <col min="11530" max="11530" width="10.28515625" customWidth="1"/>
    <col min="11531" max="11531" width="9.42578125" customWidth="1"/>
    <col min="11535" max="11535" width="9.5703125" bestFit="1" customWidth="1"/>
    <col min="11778" max="11778" width="10.5703125" customWidth="1"/>
    <col min="11779" max="11779" width="10.7109375" customWidth="1"/>
    <col min="11780" max="11780" width="12.5703125" bestFit="1" customWidth="1"/>
    <col min="11781" max="11781" width="8.42578125" bestFit="1" customWidth="1"/>
    <col min="11782" max="11782" width="14" customWidth="1"/>
    <col min="11783" max="11783" width="7.85546875" bestFit="1" customWidth="1"/>
    <col min="11784" max="11784" width="7.5703125" bestFit="1" customWidth="1"/>
    <col min="11785" max="11785" width="9.5703125" customWidth="1"/>
    <col min="11786" max="11786" width="10.28515625" customWidth="1"/>
    <col min="11787" max="11787" width="9.42578125" customWidth="1"/>
    <col min="11791" max="11791" width="9.5703125" bestFit="1" customWidth="1"/>
    <col min="12034" max="12034" width="10.5703125" customWidth="1"/>
    <col min="12035" max="12035" width="10.7109375" customWidth="1"/>
    <col min="12036" max="12036" width="12.5703125" bestFit="1" customWidth="1"/>
    <col min="12037" max="12037" width="8.42578125" bestFit="1" customWidth="1"/>
    <col min="12038" max="12038" width="14" customWidth="1"/>
    <col min="12039" max="12039" width="7.85546875" bestFit="1" customWidth="1"/>
    <col min="12040" max="12040" width="7.5703125" bestFit="1" customWidth="1"/>
    <col min="12041" max="12041" width="9.5703125" customWidth="1"/>
    <col min="12042" max="12042" width="10.28515625" customWidth="1"/>
    <col min="12043" max="12043" width="9.42578125" customWidth="1"/>
    <col min="12047" max="12047" width="9.5703125" bestFit="1" customWidth="1"/>
    <col min="12290" max="12290" width="10.5703125" customWidth="1"/>
    <col min="12291" max="12291" width="10.7109375" customWidth="1"/>
    <col min="12292" max="12292" width="12.5703125" bestFit="1" customWidth="1"/>
    <col min="12293" max="12293" width="8.42578125" bestFit="1" customWidth="1"/>
    <col min="12294" max="12294" width="14" customWidth="1"/>
    <col min="12295" max="12295" width="7.85546875" bestFit="1" customWidth="1"/>
    <col min="12296" max="12296" width="7.5703125" bestFit="1" customWidth="1"/>
    <col min="12297" max="12297" width="9.5703125" customWidth="1"/>
    <col min="12298" max="12298" width="10.28515625" customWidth="1"/>
    <col min="12299" max="12299" width="9.42578125" customWidth="1"/>
    <col min="12303" max="12303" width="9.5703125" bestFit="1" customWidth="1"/>
    <col min="12546" max="12546" width="10.5703125" customWidth="1"/>
    <col min="12547" max="12547" width="10.7109375" customWidth="1"/>
    <col min="12548" max="12548" width="12.5703125" bestFit="1" customWidth="1"/>
    <col min="12549" max="12549" width="8.42578125" bestFit="1" customWidth="1"/>
    <col min="12550" max="12550" width="14" customWidth="1"/>
    <col min="12551" max="12551" width="7.85546875" bestFit="1" customWidth="1"/>
    <col min="12552" max="12552" width="7.5703125" bestFit="1" customWidth="1"/>
    <col min="12553" max="12553" width="9.5703125" customWidth="1"/>
    <col min="12554" max="12554" width="10.28515625" customWidth="1"/>
    <col min="12555" max="12555" width="9.42578125" customWidth="1"/>
    <col min="12559" max="12559" width="9.5703125" bestFit="1" customWidth="1"/>
    <col min="12802" max="12802" width="10.5703125" customWidth="1"/>
    <col min="12803" max="12803" width="10.7109375" customWidth="1"/>
    <col min="12804" max="12804" width="12.5703125" bestFit="1" customWidth="1"/>
    <col min="12805" max="12805" width="8.42578125" bestFit="1" customWidth="1"/>
    <col min="12806" max="12806" width="14" customWidth="1"/>
    <col min="12807" max="12807" width="7.85546875" bestFit="1" customWidth="1"/>
    <col min="12808" max="12808" width="7.5703125" bestFit="1" customWidth="1"/>
    <col min="12809" max="12809" width="9.5703125" customWidth="1"/>
    <col min="12810" max="12810" width="10.28515625" customWidth="1"/>
    <col min="12811" max="12811" width="9.42578125" customWidth="1"/>
    <col min="12815" max="12815" width="9.5703125" bestFit="1" customWidth="1"/>
    <col min="13058" max="13058" width="10.5703125" customWidth="1"/>
    <col min="13059" max="13059" width="10.7109375" customWidth="1"/>
    <col min="13060" max="13060" width="12.5703125" bestFit="1" customWidth="1"/>
    <col min="13061" max="13061" width="8.42578125" bestFit="1" customWidth="1"/>
    <col min="13062" max="13062" width="14" customWidth="1"/>
    <col min="13063" max="13063" width="7.85546875" bestFit="1" customWidth="1"/>
    <col min="13064" max="13064" width="7.5703125" bestFit="1" customWidth="1"/>
    <col min="13065" max="13065" width="9.5703125" customWidth="1"/>
    <col min="13066" max="13066" width="10.28515625" customWidth="1"/>
    <col min="13067" max="13067" width="9.42578125" customWidth="1"/>
    <col min="13071" max="13071" width="9.5703125" bestFit="1" customWidth="1"/>
    <col min="13314" max="13314" width="10.5703125" customWidth="1"/>
    <col min="13315" max="13315" width="10.7109375" customWidth="1"/>
    <col min="13316" max="13316" width="12.5703125" bestFit="1" customWidth="1"/>
    <col min="13317" max="13317" width="8.42578125" bestFit="1" customWidth="1"/>
    <col min="13318" max="13318" width="14" customWidth="1"/>
    <col min="13319" max="13319" width="7.85546875" bestFit="1" customWidth="1"/>
    <col min="13320" max="13320" width="7.5703125" bestFit="1" customWidth="1"/>
    <col min="13321" max="13321" width="9.5703125" customWidth="1"/>
    <col min="13322" max="13322" width="10.28515625" customWidth="1"/>
    <col min="13323" max="13323" width="9.42578125" customWidth="1"/>
    <col min="13327" max="13327" width="9.5703125" bestFit="1" customWidth="1"/>
    <col min="13570" max="13570" width="10.5703125" customWidth="1"/>
    <col min="13571" max="13571" width="10.7109375" customWidth="1"/>
    <col min="13572" max="13572" width="12.5703125" bestFit="1" customWidth="1"/>
    <col min="13573" max="13573" width="8.42578125" bestFit="1" customWidth="1"/>
    <col min="13574" max="13574" width="14" customWidth="1"/>
    <col min="13575" max="13575" width="7.85546875" bestFit="1" customWidth="1"/>
    <col min="13576" max="13576" width="7.5703125" bestFit="1" customWidth="1"/>
    <col min="13577" max="13577" width="9.5703125" customWidth="1"/>
    <col min="13578" max="13578" width="10.28515625" customWidth="1"/>
    <col min="13579" max="13579" width="9.42578125" customWidth="1"/>
    <col min="13583" max="13583" width="9.5703125" bestFit="1" customWidth="1"/>
    <col min="13826" max="13826" width="10.5703125" customWidth="1"/>
    <col min="13827" max="13827" width="10.7109375" customWidth="1"/>
    <col min="13828" max="13828" width="12.5703125" bestFit="1" customWidth="1"/>
    <col min="13829" max="13829" width="8.42578125" bestFit="1" customWidth="1"/>
    <col min="13830" max="13830" width="14" customWidth="1"/>
    <col min="13831" max="13831" width="7.85546875" bestFit="1" customWidth="1"/>
    <col min="13832" max="13832" width="7.5703125" bestFit="1" customWidth="1"/>
    <col min="13833" max="13833" width="9.5703125" customWidth="1"/>
    <col min="13834" max="13834" width="10.28515625" customWidth="1"/>
    <col min="13835" max="13835" width="9.42578125" customWidth="1"/>
    <col min="13839" max="13839" width="9.5703125" bestFit="1" customWidth="1"/>
    <col min="14082" max="14082" width="10.5703125" customWidth="1"/>
    <col min="14083" max="14083" width="10.7109375" customWidth="1"/>
    <col min="14084" max="14084" width="12.5703125" bestFit="1" customWidth="1"/>
    <col min="14085" max="14085" width="8.42578125" bestFit="1" customWidth="1"/>
    <col min="14086" max="14086" width="14" customWidth="1"/>
    <col min="14087" max="14087" width="7.85546875" bestFit="1" customWidth="1"/>
    <col min="14088" max="14088" width="7.5703125" bestFit="1" customWidth="1"/>
    <col min="14089" max="14089" width="9.5703125" customWidth="1"/>
    <col min="14090" max="14090" width="10.28515625" customWidth="1"/>
    <col min="14091" max="14091" width="9.42578125" customWidth="1"/>
    <col min="14095" max="14095" width="9.5703125" bestFit="1" customWidth="1"/>
    <col min="14338" max="14338" width="10.5703125" customWidth="1"/>
    <col min="14339" max="14339" width="10.7109375" customWidth="1"/>
    <col min="14340" max="14340" width="12.5703125" bestFit="1" customWidth="1"/>
    <col min="14341" max="14341" width="8.42578125" bestFit="1" customWidth="1"/>
    <col min="14342" max="14342" width="14" customWidth="1"/>
    <col min="14343" max="14343" width="7.85546875" bestFit="1" customWidth="1"/>
    <col min="14344" max="14344" width="7.5703125" bestFit="1" customWidth="1"/>
    <col min="14345" max="14345" width="9.5703125" customWidth="1"/>
    <col min="14346" max="14346" width="10.28515625" customWidth="1"/>
    <col min="14347" max="14347" width="9.42578125" customWidth="1"/>
    <col min="14351" max="14351" width="9.5703125" bestFit="1" customWidth="1"/>
    <col min="14594" max="14594" width="10.5703125" customWidth="1"/>
    <col min="14595" max="14595" width="10.7109375" customWidth="1"/>
    <col min="14596" max="14596" width="12.5703125" bestFit="1" customWidth="1"/>
    <col min="14597" max="14597" width="8.42578125" bestFit="1" customWidth="1"/>
    <col min="14598" max="14598" width="14" customWidth="1"/>
    <col min="14599" max="14599" width="7.85546875" bestFit="1" customWidth="1"/>
    <col min="14600" max="14600" width="7.5703125" bestFit="1" customWidth="1"/>
    <col min="14601" max="14601" width="9.5703125" customWidth="1"/>
    <col min="14602" max="14602" width="10.28515625" customWidth="1"/>
    <col min="14603" max="14603" width="9.42578125" customWidth="1"/>
    <col min="14607" max="14607" width="9.5703125" bestFit="1" customWidth="1"/>
    <col min="14850" max="14850" width="10.5703125" customWidth="1"/>
    <col min="14851" max="14851" width="10.7109375" customWidth="1"/>
    <col min="14852" max="14852" width="12.5703125" bestFit="1" customWidth="1"/>
    <col min="14853" max="14853" width="8.42578125" bestFit="1" customWidth="1"/>
    <col min="14854" max="14854" width="14" customWidth="1"/>
    <col min="14855" max="14855" width="7.85546875" bestFit="1" customWidth="1"/>
    <col min="14856" max="14856" width="7.5703125" bestFit="1" customWidth="1"/>
    <col min="14857" max="14857" width="9.5703125" customWidth="1"/>
    <col min="14858" max="14858" width="10.28515625" customWidth="1"/>
    <col min="14859" max="14859" width="9.42578125" customWidth="1"/>
    <col min="14863" max="14863" width="9.5703125" bestFit="1" customWidth="1"/>
    <col min="15106" max="15106" width="10.5703125" customWidth="1"/>
    <col min="15107" max="15107" width="10.7109375" customWidth="1"/>
    <col min="15108" max="15108" width="12.5703125" bestFit="1" customWidth="1"/>
    <col min="15109" max="15109" width="8.42578125" bestFit="1" customWidth="1"/>
    <col min="15110" max="15110" width="14" customWidth="1"/>
    <col min="15111" max="15111" width="7.85546875" bestFit="1" customWidth="1"/>
    <col min="15112" max="15112" width="7.5703125" bestFit="1" customWidth="1"/>
    <col min="15113" max="15113" width="9.5703125" customWidth="1"/>
    <col min="15114" max="15114" width="10.28515625" customWidth="1"/>
    <col min="15115" max="15115" width="9.42578125" customWidth="1"/>
    <col min="15119" max="15119" width="9.5703125" bestFit="1" customWidth="1"/>
    <col min="15362" max="15362" width="10.5703125" customWidth="1"/>
    <col min="15363" max="15363" width="10.7109375" customWidth="1"/>
    <col min="15364" max="15364" width="12.5703125" bestFit="1" customWidth="1"/>
    <col min="15365" max="15365" width="8.42578125" bestFit="1" customWidth="1"/>
    <col min="15366" max="15366" width="14" customWidth="1"/>
    <col min="15367" max="15367" width="7.85546875" bestFit="1" customWidth="1"/>
    <col min="15368" max="15368" width="7.5703125" bestFit="1" customWidth="1"/>
    <col min="15369" max="15369" width="9.5703125" customWidth="1"/>
    <col min="15370" max="15370" width="10.28515625" customWidth="1"/>
    <col min="15371" max="15371" width="9.42578125" customWidth="1"/>
    <col min="15375" max="15375" width="9.5703125" bestFit="1" customWidth="1"/>
    <col min="15618" max="15618" width="10.5703125" customWidth="1"/>
    <col min="15619" max="15619" width="10.7109375" customWidth="1"/>
    <col min="15620" max="15620" width="12.5703125" bestFit="1" customWidth="1"/>
    <col min="15621" max="15621" width="8.42578125" bestFit="1" customWidth="1"/>
    <col min="15622" max="15622" width="14" customWidth="1"/>
    <col min="15623" max="15623" width="7.85546875" bestFit="1" customWidth="1"/>
    <col min="15624" max="15624" width="7.5703125" bestFit="1" customWidth="1"/>
    <col min="15625" max="15625" width="9.5703125" customWidth="1"/>
    <col min="15626" max="15626" width="10.28515625" customWidth="1"/>
    <col min="15627" max="15627" width="9.42578125" customWidth="1"/>
    <col min="15631" max="15631" width="9.5703125" bestFit="1" customWidth="1"/>
    <col min="15874" max="15874" width="10.5703125" customWidth="1"/>
    <col min="15875" max="15875" width="10.7109375" customWidth="1"/>
    <col min="15876" max="15876" width="12.5703125" bestFit="1" customWidth="1"/>
    <col min="15877" max="15877" width="8.42578125" bestFit="1" customWidth="1"/>
    <col min="15878" max="15878" width="14" customWidth="1"/>
    <col min="15879" max="15879" width="7.85546875" bestFit="1" customWidth="1"/>
    <col min="15880" max="15880" width="7.5703125" bestFit="1" customWidth="1"/>
    <col min="15881" max="15881" width="9.5703125" customWidth="1"/>
    <col min="15882" max="15882" width="10.28515625" customWidth="1"/>
    <col min="15883" max="15883" width="9.42578125" customWidth="1"/>
    <col min="15887" max="15887" width="9.5703125" bestFit="1" customWidth="1"/>
    <col min="16130" max="16130" width="10.5703125" customWidth="1"/>
    <col min="16131" max="16131" width="10.7109375" customWidth="1"/>
    <col min="16132" max="16132" width="12.5703125" bestFit="1" customWidth="1"/>
    <col min="16133" max="16133" width="8.42578125" bestFit="1" customWidth="1"/>
    <col min="16134" max="16134" width="14" customWidth="1"/>
    <col min="16135" max="16135" width="7.85546875" bestFit="1" customWidth="1"/>
    <col min="16136" max="16136" width="7.5703125" bestFit="1" customWidth="1"/>
    <col min="16137" max="16137" width="9.5703125" customWidth="1"/>
    <col min="16138" max="16138" width="10.28515625" customWidth="1"/>
    <col min="16139" max="16139" width="9.42578125" customWidth="1"/>
    <col min="16143" max="16143" width="9.5703125" bestFit="1" customWidth="1"/>
  </cols>
  <sheetData>
    <row r="1" spans="1:18" ht="15.75" x14ac:dyDescent="0.25">
      <c r="A1" s="1"/>
      <c r="K1" s="39" t="s">
        <v>16</v>
      </c>
      <c r="L1" s="32"/>
      <c r="M1" s="32"/>
      <c r="N1" s="32"/>
      <c r="O1" s="32"/>
      <c r="P1" s="32"/>
      <c r="Q1" s="32"/>
      <c r="R1" s="39"/>
    </row>
    <row r="2" spans="1:18" x14ac:dyDescent="0.25">
      <c r="K2" s="2" t="s">
        <v>20</v>
      </c>
    </row>
    <row r="3" spans="1:18" ht="15.75" x14ac:dyDescent="0.25">
      <c r="A3" s="1"/>
      <c r="J3" s="3"/>
      <c r="K3" s="2" t="s">
        <v>17</v>
      </c>
    </row>
    <row r="5" spans="1:18" x14ac:dyDescent="0.25">
      <c r="G5" s="4"/>
      <c r="H5" s="4"/>
      <c r="I5" s="4"/>
      <c r="J5" s="4"/>
      <c r="K5" s="5" t="s">
        <v>0</v>
      </c>
    </row>
    <row r="6" spans="1:18" x14ac:dyDescent="0.25">
      <c r="K6" s="2" t="s">
        <v>21</v>
      </c>
    </row>
    <row r="8" spans="1:18" x14ac:dyDescent="0.25">
      <c r="B8" s="6"/>
    </row>
    <row r="9" spans="1:18" ht="15.75" thickBot="1" x14ac:dyDescent="0.3">
      <c r="B9" s="7">
        <v>2017</v>
      </c>
      <c r="C9" s="8"/>
      <c r="D9" s="8"/>
      <c r="E9" s="8"/>
      <c r="F9" s="8"/>
      <c r="G9" s="8"/>
      <c r="H9" s="8"/>
      <c r="I9" s="8"/>
      <c r="J9" s="8"/>
      <c r="K9" s="8"/>
    </row>
    <row r="10" spans="1:18" ht="75.75" thickBot="1" x14ac:dyDescent="0.3">
      <c r="B10" s="9" t="s">
        <v>10</v>
      </c>
      <c r="C10" s="10" t="s">
        <v>1</v>
      </c>
      <c r="D10" s="11" t="s">
        <v>2</v>
      </c>
      <c r="E10" s="11" t="s">
        <v>3</v>
      </c>
      <c r="F10" s="12" t="s">
        <v>18</v>
      </c>
      <c r="G10" s="12" t="s">
        <v>4</v>
      </c>
      <c r="H10" s="12" t="s">
        <v>5</v>
      </c>
      <c r="I10" s="11" t="s">
        <v>6</v>
      </c>
      <c r="J10" s="11" t="s">
        <v>7</v>
      </c>
      <c r="K10" s="13" t="s">
        <v>8</v>
      </c>
    </row>
    <row r="11" spans="1:18" x14ac:dyDescent="0.25">
      <c r="B11" s="14" t="str">
        <f>'[1]aprēķins (01.04.16-31.03.20)'!B34</f>
        <v>Marts</v>
      </c>
      <c r="C11" s="15">
        <v>31</v>
      </c>
      <c r="D11" s="15">
        <v>0</v>
      </c>
      <c r="E11" s="16">
        <v>72</v>
      </c>
      <c r="F11" s="15">
        <f t="shared" ref="F11:F20" si="0">C11*E11+D11*E11</f>
        <v>2232</v>
      </c>
      <c r="G11" s="17"/>
      <c r="H11" s="18">
        <f t="shared" ref="H11:H20" si="1">G11*1.21</f>
        <v>0</v>
      </c>
      <c r="I11" s="19">
        <f t="shared" ref="I11:I20" si="2">F11*G11</f>
        <v>0</v>
      </c>
      <c r="J11" s="19">
        <f t="shared" ref="J11:J20" si="3">F11*H11</f>
        <v>0</v>
      </c>
      <c r="K11" s="20">
        <f t="shared" ref="K11:K20" si="4">J11-I11</f>
        <v>0</v>
      </c>
    </row>
    <row r="12" spans="1:18" x14ac:dyDescent="0.25">
      <c r="B12" s="14" t="str">
        <f>'[1]aprēķins (01.04.16-31.03.20)'!B35</f>
        <v>Aprīlis</v>
      </c>
      <c r="C12" s="15">
        <f>'[1]aprēķins (01.04.16-31.03.20)'!C35-'[1]aprēķins (01.04.16-31.03.20)'!G35</f>
        <v>27</v>
      </c>
      <c r="D12" s="15">
        <f>'[1]aprēķins (01.04.16-31.03.20)'!G35</f>
        <v>3</v>
      </c>
      <c r="E12" s="16">
        <v>72</v>
      </c>
      <c r="F12" s="15">
        <f t="shared" si="0"/>
        <v>2160</v>
      </c>
      <c r="G12" s="17"/>
      <c r="H12" s="18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</row>
    <row r="13" spans="1:18" x14ac:dyDescent="0.25">
      <c r="B13" s="14" t="str">
        <f>'[1]aprēķins (01.04.16-31.03.20)'!B36</f>
        <v xml:space="preserve">Maijs </v>
      </c>
      <c r="C13" s="15">
        <f>'[1]aprēķins (01.04.16-31.03.20)'!C36-'[1]aprēķins (01.04.16-31.03.20)'!G36</f>
        <v>28</v>
      </c>
      <c r="D13" s="15">
        <f>'[1]aprēķins (01.04.16-31.03.20)'!G36</f>
        <v>3</v>
      </c>
      <c r="E13" s="16">
        <v>96</v>
      </c>
      <c r="F13" s="15">
        <f t="shared" si="0"/>
        <v>2976</v>
      </c>
      <c r="G13" s="17"/>
      <c r="H13" s="18">
        <f t="shared" si="1"/>
        <v>0</v>
      </c>
      <c r="I13" s="19">
        <f t="shared" si="2"/>
        <v>0</v>
      </c>
      <c r="J13" s="19">
        <f t="shared" si="3"/>
        <v>0</v>
      </c>
      <c r="K13" s="20">
        <f t="shared" si="4"/>
        <v>0</v>
      </c>
    </row>
    <row r="14" spans="1:18" x14ac:dyDescent="0.25">
      <c r="B14" s="14" t="str">
        <f>'[1]aprēķins (01.04.16-31.03.20)'!B37</f>
        <v xml:space="preserve">Jūnijs  </v>
      </c>
      <c r="C14" s="15">
        <f>'[1]aprēķins (01.04.16-31.03.20)'!C37-'[1]aprēķins (01.04.16-31.03.20)'!G37</f>
        <v>27</v>
      </c>
      <c r="D14" s="15">
        <f>'[1]aprēķins (01.04.16-31.03.20)'!G37</f>
        <v>3</v>
      </c>
      <c r="E14" s="16">
        <v>96</v>
      </c>
      <c r="F14" s="15">
        <f t="shared" si="0"/>
        <v>2880</v>
      </c>
      <c r="G14" s="17"/>
      <c r="H14" s="18">
        <f t="shared" si="1"/>
        <v>0</v>
      </c>
      <c r="I14" s="19">
        <f t="shared" si="2"/>
        <v>0</v>
      </c>
      <c r="J14" s="19">
        <f t="shared" si="3"/>
        <v>0</v>
      </c>
      <c r="K14" s="20">
        <f t="shared" si="4"/>
        <v>0</v>
      </c>
    </row>
    <row r="15" spans="1:18" x14ac:dyDescent="0.25">
      <c r="B15" s="14" t="str">
        <f>'[1]aprēķins (01.04.16-31.03.20)'!B38</f>
        <v>Jūlijs</v>
      </c>
      <c r="C15" s="15">
        <v>31</v>
      </c>
      <c r="D15" s="15">
        <v>0</v>
      </c>
      <c r="E15" s="16">
        <v>96</v>
      </c>
      <c r="F15" s="15">
        <f t="shared" si="0"/>
        <v>2976</v>
      </c>
      <c r="G15" s="17"/>
      <c r="H15" s="18">
        <f t="shared" si="1"/>
        <v>0</v>
      </c>
      <c r="I15" s="19">
        <f t="shared" si="2"/>
        <v>0</v>
      </c>
      <c r="J15" s="19">
        <f t="shared" si="3"/>
        <v>0</v>
      </c>
      <c r="K15" s="20">
        <f t="shared" si="4"/>
        <v>0</v>
      </c>
    </row>
    <row r="16" spans="1:18" x14ac:dyDescent="0.25">
      <c r="B16" s="14" t="str">
        <f>'[1]aprēķins (01.04.16-31.03.20)'!B39</f>
        <v>Augusts</v>
      </c>
      <c r="C16" s="15">
        <v>31</v>
      </c>
      <c r="D16" s="15">
        <v>0</v>
      </c>
      <c r="E16" s="16">
        <v>96</v>
      </c>
      <c r="F16" s="15">
        <f t="shared" si="0"/>
        <v>2976</v>
      </c>
      <c r="G16" s="17"/>
      <c r="H16" s="18">
        <f t="shared" si="1"/>
        <v>0</v>
      </c>
      <c r="I16" s="19">
        <f t="shared" si="2"/>
        <v>0</v>
      </c>
      <c r="J16" s="19">
        <f t="shared" si="3"/>
        <v>0</v>
      </c>
      <c r="K16" s="20">
        <f t="shared" si="4"/>
        <v>0</v>
      </c>
    </row>
    <row r="17" spans="2:11" x14ac:dyDescent="0.25">
      <c r="B17" s="14" t="str">
        <f>'[1]aprēķins (01.04.16-31.03.20)'!B40</f>
        <v>Septembris</v>
      </c>
      <c r="C17" s="15">
        <v>30</v>
      </c>
      <c r="D17" s="15">
        <v>0</v>
      </c>
      <c r="E17" s="16">
        <v>96</v>
      </c>
      <c r="F17" s="15">
        <f t="shared" si="0"/>
        <v>2880</v>
      </c>
      <c r="G17" s="17"/>
      <c r="H17" s="18">
        <f t="shared" si="1"/>
        <v>0</v>
      </c>
      <c r="I17" s="19">
        <f t="shared" si="2"/>
        <v>0</v>
      </c>
      <c r="J17" s="19">
        <f t="shared" si="3"/>
        <v>0</v>
      </c>
      <c r="K17" s="20">
        <f t="shared" si="4"/>
        <v>0</v>
      </c>
    </row>
    <row r="18" spans="2:11" x14ac:dyDescent="0.25">
      <c r="B18" s="14" t="str">
        <f>'[1]aprēķins (01.04.16-31.03.20)'!B41</f>
        <v>Oktobris</v>
      </c>
      <c r="C18" s="15">
        <v>31</v>
      </c>
      <c r="D18" s="15">
        <v>0</v>
      </c>
      <c r="E18" s="16">
        <v>72</v>
      </c>
      <c r="F18" s="15">
        <f t="shared" si="0"/>
        <v>2232</v>
      </c>
      <c r="G18" s="17"/>
      <c r="H18" s="18">
        <f t="shared" si="1"/>
        <v>0</v>
      </c>
      <c r="I18" s="19">
        <f t="shared" si="2"/>
        <v>0</v>
      </c>
      <c r="J18" s="19">
        <f t="shared" si="3"/>
        <v>0</v>
      </c>
      <c r="K18" s="20">
        <f t="shared" si="4"/>
        <v>0</v>
      </c>
    </row>
    <row r="19" spans="2:11" x14ac:dyDescent="0.25">
      <c r="B19" s="14" t="str">
        <f>'[1]aprēķins (01.04.16-31.03.20)'!B42</f>
        <v>Novembris</v>
      </c>
      <c r="C19" s="15">
        <f>'[1]aprēķins (01.04.16-31.03.20)'!C42-'[1]aprēķins (01.04.16-31.03.20)'!G42</f>
        <v>29</v>
      </c>
      <c r="D19" s="15">
        <f>'[1]aprēķins (01.04.16-31.03.20)'!G42</f>
        <v>1</v>
      </c>
      <c r="E19" s="16">
        <v>72</v>
      </c>
      <c r="F19" s="15">
        <f t="shared" si="0"/>
        <v>2160</v>
      </c>
      <c r="G19" s="17"/>
      <c r="H19" s="18">
        <f t="shared" si="1"/>
        <v>0</v>
      </c>
      <c r="I19" s="19">
        <f t="shared" si="2"/>
        <v>0</v>
      </c>
      <c r="J19" s="19">
        <f t="shared" si="3"/>
        <v>0</v>
      </c>
      <c r="K19" s="20">
        <f t="shared" si="4"/>
        <v>0</v>
      </c>
    </row>
    <row r="20" spans="2:11" ht="15.75" thickBot="1" x14ac:dyDescent="0.3">
      <c r="B20" s="14" t="str">
        <f>'[1]aprēķins (01.04.16-31.03.20)'!B43</f>
        <v>Decembris</v>
      </c>
      <c r="C20" s="15">
        <f>'[1]aprēķins (01.04.16-31.03.20)'!C43-'[1]aprēķins (01.04.16-31.03.20)'!G43</f>
        <v>27</v>
      </c>
      <c r="D20" s="15">
        <f>'[1]aprēķins (01.04.16-31.03.20)'!G43</f>
        <v>4</v>
      </c>
      <c r="E20" s="16">
        <v>72</v>
      </c>
      <c r="F20" s="15">
        <f t="shared" si="0"/>
        <v>2232</v>
      </c>
      <c r="G20" s="21"/>
      <c r="H20" s="22">
        <f t="shared" si="1"/>
        <v>0</v>
      </c>
      <c r="I20" s="23">
        <f t="shared" si="2"/>
        <v>0</v>
      </c>
      <c r="J20" s="24">
        <f t="shared" si="3"/>
        <v>0</v>
      </c>
      <c r="K20" s="25">
        <f t="shared" si="4"/>
        <v>0</v>
      </c>
    </row>
    <row r="21" spans="2:11" ht="15.75" thickBot="1" x14ac:dyDescent="0.3">
      <c r="B21" s="26" t="s">
        <v>9</v>
      </c>
      <c r="C21" s="27">
        <f>SUM(C11:C20)</f>
        <v>292</v>
      </c>
      <c r="D21" s="27">
        <f>SUM(D11:D20)</f>
        <v>14</v>
      </c>
      <c r="E21" s="40"/>
      <c r="F21" s="27">
        <f>SUM(F11:F20)</f>
        <v>25704</v>
      </c>
      <c r="G21" s="28"/>
      <c r="H21" s="29"/>
      <c r="I21" s="30">
        <f>SUM(I11:I20)</f>
        <v>0</v>
      </c>
      <c r="J21" s="30">
        <f>SUM(J11:J20)</f>
        <v>0</v>
      </c>
      <c r="K21" s="31">
        <f>SUM(K11:K20)</f>
        <v>0</v>
      </c>
    </row>
    <row r="22" spans="2:1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</row>
    <row r="24" spans="2:11" ht="15.75" thickBot="1" x14ac:dyDescent="0.3">
      <c r="B24" s="41">
        <v>2018</v>
      </c>
      <c r="C24" s="42"/>
      <c r="D24" s="42"/>
      <c r="E24" s="42"/>
      <c r="F24" s="42"/>
      <c r="G24" s="42"/>
      <c r="H24" s="42"/>
      <c r="I24" s="42"/>
      <c r="J24" s="42"/>
      <c r="K24" s="42"/>
    </row>
    <row r="25" spans="2:11" x14ac:dyDescent="0.25">
      <c r="B25" s="43" t="str">
        <f>'[1]aprēķins (01.04.16-31.03.20)'!B44</f>
        <v>Janvāris</v>
      </c>
      <c r="C25" s="44">
        <f>'[1]aprēķins (01.04.16-31.03.20)'!C44-'[1]aprēķins (01.04.16-31.03.20)'!G44</f>
        <v>30</v>
      </c>
      <c r="D25" s="44">
        <f>'[1]aprēķins (01.04.16-31.03.20)'!G44</f>
        <v>1</v>
      </c>
      <c r="E25" s="45">
        <v>72</v>
      </c>
      <c r="F25" s="44">
        <f>C25*E25+D25*E25</f>
        <v>2232</v>
      </c>
      <c r="G25" s="46"/>
      <c r="H25" s="47">
        <f>G25*1.21</f>
        <v>0</v>
      </c>
      <c r="I25" s="48">
        <f>F25*G25</f>
        <v>0</v>
      </c>
      <c r="J25" s="49">
        <f>F25*H25</f>
        <v>0</v>
      </c>
      <c r="K25" s="50">
        <f>J25-I25</f>
        <v>0</v>
      </c>
    </row>
    <row r="26" spans="2:11" x14ac:dyDescent="0.25">
      <c r="B26" s="51" t="str">
        <f>'[1]aprēķins (01.04.16-31.03.20)'!B45</f>
        <v>Februāris</v>
      </c>
      <c r="C26" s="52">
        <v>28</v>
      </c>
      <c r="D26" s="52">
        <v>0</v>
      </c>
      <c r="E26" s="45">
        <v>72</v>
      </c>
      <c r="F26" s="52">
        <f t="shared" ref="F26:F31" si="5">C26*E26+D26*E26</f>
        <v>2016</v>
      </c>
      <c r="G26" s="53"/>
      <c r="H26" s="54">
        <f t="shared" ref="H26:H36" si="6">G26*1.21</f>
        <v>0</v>
      </c>
      <c r="I26" s="55">
        <f t="shared" ref="I26:I36" si="7">F26*G26</f>
        <v>0</v>
      </c>
      <c r="J26" s="55">
        <f t="shared" ref="J26:J36" si="8">F26*H26</f>
        <v>0</v>
      </c>
      <c r="K26" s="56">
        <f t="shared" ref="K26:K36" si="9">J26-I26</f>
        <v>0</v>
      </c>
    </row>
    <row r="27" spans="2:11" x14ac:dyDescent="0.25">
      <c r="B27" s="51" t="str">
        <f>'[1]aprēķins (01.04.16-31.03.20)'!B46</f>
        <v>Marts</v>
      </c>
      <c r="C27" s="52">
        <f>'[1]aprēķins (01.04.16-31.03.20)'!C46-'[1]aprēķins (01.04.16-31.03.20)'!G46</f>
        <v>30</v>
      </c>
      <c r="D27" s="52">
        <f>'[1]aprēķins (01.04.16-31.03.20)'!G46</f>
        <v>1</v>
      </c>
      <c r="E27" s="45">
        <v>72</v>
      </c>
      <c r="F27" s="52">
        <f t="shared" si="5"/>
        <v>2232</v>
      </c>
      <c r="G27" s="53"/>
      <c r="H27" s="54">
        <f t="shared" si="6"/>
        <v>0</v>
      </c>
      <c r="I27" s="55">
        <f t="shared" si="7"/>
        <v>0</v>
      </c>
      <c r="J27" s="55">
        <f t="shared" si="8"/>
        <v>0</v>
      </c>
      <c r="K27" s="56">
        <f t="shared" si="9"/>
        <v>0</v>
      </c>
    </row>
    <row r="28" spans="2:11" x14ac:dyDescent="0.25">
      <c r="B28" s="51" t="str">
        <f>'[1]aprēķins (01.04.16-31.03.20)'!B47</f>
        <v>Aprīlis</v>
      </c>
      <c r="C28" s="52">
        <f>'[1]aprēķins (01.04.16-31.03.20)'!C47-'[1]aprēķins (01.04.16-31.03.20)'!G47</f>
        <v>28</v>
      </c>
      <c r="D28" s="52">
        <f>'[1]aprēķins (01.04.16-31.03.20)'!G47</f>
        <v>2</v>
      </c>
      <c r="E28" s="45">
        <v>72</v>
      </c>
      <c r="F28" s="52">
        <f t="shared" si="5"/>
        <v>2160</v>
      </c>
      <c r="G28" s="53"/>
      <c r="H28" s="54">
        <f t="shared" si="6"/>
        <v>0</v>
      </c>
      <c r="I28" s="55">
        <f t="shared" si="7"/>
        <v>0</v>
      </c>
      <c r="J28" s="55">
        <f t="shared" si="8"/>
        <v>0</v>
      </c>
      <c r="K28" s="56">
        <f t="shared" si="9"/>
        <v>0</v>
      </c>
    </row>
    <row r="29" spans="2:11" x14ac:dyDescent="0.25">
      <c r="B29" s="51" t="str">
        <f>'[1]aprēķins (01.04.16-31.03.20)'!B48</f>
        <v xml:space="preserve">Maijs </v>
      </c>
      <c r="C29" s="52">
        <f>'[1]aprēķins (01.04.16-31.03.20)'!C48-'[1]aprēķins (01.04.16-31.03.20)'!G48</f>
        <v>27</v>
      </c>
      <c r="D29" s="52">
        <f>'[1]aprēķins (01.04.16-31.03.20)'!G48</f>
        <v>4</v>
      </c>
      <c r="E29" s="45">
        <v>96</v>
      </c>
      <c r="F29" s="52">
        <f t="shared" si="5"/>
        <v>2976</v>
      </c>
      <c r="G29" s="53"/>
      <c r="H29" s="54">
        <f t="shared" si="6"/>
        <v>0</v>
      </c>
      <c r="I29" s="55">
        <f t="shared" si="7"/>
        <v>0</v>
      </c>
      <c r="J29" s="55">
        <f t="shared" si="8"/>
        <v>0</v>
      </c>
      <c r="K29" s="56">
        <f t="shared" si="9"/>
        <v>0</v>
      </c>
    </row>
    <row r="30" spans="2:11" x14ac:dyDescent="0.25">
      <c r="B30" s="51" t="str">
        <f>'[1]aprēķins (01.04.16-31.03.20)'!B49</f>
        <v xml:space="preserve">Jūnijs  </v>
      </c>
      <c r="C30" s="52">
        <f>'[1]aprēķins (01.04.16-31.03.20)'!C49-'[1]aprēķins (01.04.16-31.03.20)'!G49</f>
        <v>28</v>
      </c>
      <c r="D30" s="52">
        <f>'[1]aprēķins (01.04.16-31.03.20)'!G49</f>
        <v>2</v>
      </c>
      <c r="E30" s="45">
        <v>96</v>
      </c>
      <c r="F30" s="52">
        <f t="shared" si="5"/>
        <v>2880</v>
      </c>
      <c r="G30" s="53"/>
      <c r="H30" s="54">
        <f t="shared" si="6"/>
        <v>0</v>
      </c>
      <c r="I30" s="55">
        <f t="shared" si="7"/>
        <v>0</v>
      </c>
      <c r="J30" s="55">
        <f t="shared" si="8"/>
        <v>0</v>
      </c>
      <c r="K30" s="56">
        <f t="shared" si="9"/>
        <v>0</v>
      </c>
    </row>
    <row r="31" spans="2:11" x14ac:dyDescent="0.25">
      <c r="B31" s="51" t="str">
        <f>'[1]aprēķins (01.04.16-31.03.20)'!B50</f>
        <v>Jūlijs</v>
      </c>
      <c r="C31" s="52">
        <v>31</v>
      </c>
      <c r="D31" s="52">
        <v>0</v>
      </c>
      <c r="E31" s="45">
        <v>96</v>
      </c>
      <c r="F31" s="52">
        <f t="shared" si="5"/>
        <v>2976</v>
      </c>
      <c r="G31" s="53"/>
      <c r="H31" s="54">
        <f t="shared" si="6"/>
        <v>0</v>
      </c>
      <c r="I31" s="55">
        <f t="shared" si="7"/>
        <v>0</v>
      </c>
      <c r="J31" s="55">
        <f t="shared" si="8"/>
        <v>0</v>
      </c>
      <c r="K31" s="56">
        <f t="shared" si="9"/>
        <v>0</v>
      </c>
    </row>
    <row r="32" spans="2:11" x14ac:dyDescent="0.25">
      <c r="B32" s="65" t="s">
        <v>22</v>
      </c>
      <c r="C32" s="52">
        <v>31</v>
      </c>
      <c r="D32" s="52">
        <v>0</v>
      </c>
      <c r="E32" s="45">
        <v>96</v>
      </c>
      <c r="F32" s="52">
        <v>2976</v>
      </c>
      <c r="G32" s="53"/>
      <c r="H32" s="54">
        <f t="shared" si="6"/>
        <v>0</v>
      </c>
      <c r="I32" s="55">
        <f t="shared" si="7"/>
        <v>0</v>
      </c>
      <c r="J32" s="55">
        <f t="shared" si="8"/>
        <v>0</v>
      </c>
      <c r="K32" s="56">
        <f t="shared" si="9"/>
        <v>0</v>
      </c>
    </row>
    <row r="33" spans="1:11" x14ac:dyDescent="0.25">
      <c r="B33" s="65" t="s">
        <v>23</v>
      </c>
      <c r="C33" s="52">
        <v>30</v>
      </c>
      <c r="D33" s="52">
        <v>0</v>
      </c>
      <c r="E33" s="45">
        <v>96</v>
      </c>
      <c r="F33" s="52">
        <v>2880</v>
      </c>
      <c r="G33" s="53"/>
      <c r="H33" s="54">
        <f t="shared" si="6"/>
        <v>0</v>
      </c>
      <c r="I33" s="55">
        <f t="shared" si="7"/>
        <v>0</v>
      </c>
      <c r="J33" s="55">
        <f t="shared" si="8"/>
        <v>0</v>
      </c>
      <c r="K33" s="56">
        <f t="shared" si="9"/>
        <v>0</v>
      </c>
    </row>
    <row r="34" spans="1:11" x14ac:dyDescent="0.25">
      <c r="B34" s="65" t="s">
        <v>24</v>
      </c>
      <c r="C34" s="52">
        <v>31</v>
      </c>
      <c r="D34" s="52">
        <v>0</v>
      </c>
      <c r="E34" s="45">
        <v>72</v>
      </c>
      <c r="F34" s="52">
        <v>2232</v>
      </c>
      <c r="G34" s="53"/>
      <c r="H34" s="54">
        <f t="shared" si="6"/>
        <v>0</v>
      </c>
      <c r="I34" s="55">
        <f t="shared" si="7"/>
        <v>0</v>
      </c>
      <c r="J34" s="55">
        <f t="shared" si="8"/>
        <v>0</v>
      </c>
      <c r="K34" s="56">
        <f t="shared" si="9"/>
        <v>0</v>
      </c>
    </row>
    <row r="35" spans="1:11" x14ac:dyDescent="0.25">
      <c r="B35" s="65" t="s">
        <v>25</v>
      </c>
      <c r="C35" s="52">
        <v>29</v>
      </c>
      <c r="D35" s="52">
        <v>1</v>
      </c>
      <c r="E35" s="45">
        <v>72</v>
      </c>
      <c r="F35" s="52">
        <v>2160</v>
      </c>
      <c r="G35" s="53"/>
      <c r="H35" s="54">
        <f t="shared" si="6"/>
        <v>0</v>
      </c>
      <c r="I35" s="55">
        <f t="shared" si="7"/>
        <v>0</v>
      </c>
      <c r="J35" s="55">
        <f t="shared" si="8"/>
        <v>0</v>
      </c>
      <c r="K35" s="56">
        <f t="shared" si="9"/>
        <v>0</v>
      </c>
    </row>
    <row r="36" spans="1:11" x14ac:dyDescent="0.25">
      <c r="B36" s="65" t="s">
        <v>26</v>
      </c>
      <c r="C36" s="52">
        <v>27</v>
      </c>
      <c r="D36" s="52">
        <v>4</v>
      </c>
      <c r="E36" s="45">
        <v>72</v>
      </c>
      <c r="F36" s="52">
        <v>2232</v>
      </c>
      <c r="G36" s="53"/>
      <c r="H36" s="54">
        <f t="shared" si="6"/>
        <v>0</v>
      </c>
      <c r="I36" s="55">
        <f t="shared" si="7"/>
        <v>0</v>
      </c>
      <c r="J36" s="55">
        <f t="shared" si="8"/>
        <v>0</v>
      </c>
      <c r="K36" s="56">
        <f t="shared" si="9"/>
        <v>0</v>
      </c>
    </row>
    <row r="37" spans="1:11" ht="15.75" thickBot="1" x14ac:dyDescent="0.3">
      <c r="B37" s="59" t="s">
        <v>9</v>
      </c>
      <c r="C37" s="60">
        <f>SUM(C25:C31)</f>
        <v>202</v>
      </c>
      <c r="D37" s="60">
        <f>SUM(D25:D31)</f>
        <v>10</v>
      </c>
      <c r="E37" s="61"/>
      <c r="F37" s="60">
        <f>SUM(F25:F31)</f>
        <v>17472</v>
      </c>
      <c r="G37" s="62"/>
      <c r="H37" s="60"/>
      <c r="I37" s="63">
        <f>SUM(I25:I31)</f>
        <v>0</v>
      </c>
      <c r="J37" s="63">
        <f>SUM(J25:J31)</f>
        <v>0</v>
      </c>
      <c r="K37" s="64">
        <f>SUM(K25:K31)</f>
        <v>0</v>
      </c>
    </row>
    <row r="38" spans="1:11" x14ac:dyDescent="0.25">
      <c r="B38" s="42"/>
      <c r="C38" s="42"/>
      <c r="D38" s="42"/>
      <c r="E38" s="42"/>
      <c r="F38" s="42"/>
      <c r="G38" s="42"/>
      <c r="H38" s="42"/>
      <c r="I38" s="42"/>
      <c r="J38" s="42"/>
      <c r="K38" s="42"/>
    </row>
    <row r="39" spans="1:11" ht="15.75" thickBot="1" x14ac:dyDescent="0.3">
      <c r="B39" s="41">
        <v>2019</v>
      </c>
      <c r="C39" s="42"/>
      <c r="D39" s="42"/>
      <c r="E39" s="42"/>
      <c r="F39" s="42"/>
      <c r="G39" s="42"/>
      <c r="H39" s="42"/>
      <c r="I39" s="42"/>
      <c r="J39" s="42"/>
      <c r="K39" s="42"/>
    </row>
    <row r="40" spans="1:11" x14ac:dyDescent="0.25">
      <c r="B40" s="43" t="s">
        <v>27</v>
      </c>
      <c r="C40" s="44">
        <v>30</v>
      </c>
      <c r="D40" s="44">
        <v>1</v>
      </c>
      <c r="E40" s="45">
        <v>72</v>
      </c>
      <c r="F40" s="44">
        <f>C40*E40+D40*E40</f>
        <v>2232</v>
      </c>
      <c r="G40" s="46"/>
      <c r="H40" s="47">
        <f>G40*1.21</f>
        <v>0</v>
      </c>
      <c r="I40" s="48">
        <f>F40*G40</f>
        <v>0</v>
      </c>
      <c r="J40" s="49">
        <f>F40*H40</f>
        <v>0</v>
      </c>
      <c r="K40" s="50">
        <f>J40-I40</f>
        <v>0</v>
      </c>
    </row>
    <row r="41" spans="1:11" x14ac:dyDescent="0.25">
      <c r="B41" s="51" t="s">
        <v>28</v>
      </c>
      <c r="C41" s="52">
        <v>28</v>
      </c>
      <c r="D41" s="52">
        <v>0</v>
      </c>
      <c r="E41" s="45">
        <v>72</v>
      </c>
      <c r="F41" s="52">
        <f t="shared" ref="F41" si="10">C41*E41+D41*E41</f>
        <v>2016</v>
      </c>
      <c r="G41" s="53"/>
      <c r="H41" s="54">
        <f t="shared" ref="H41" si="11">G41*1.21</f>
        <v>0</v>
      </c>
      <c r="I41" s="55">
        <f t="shared" ref="I41" si="12">F41*G41</f>
        <v>0</v>
      </c>
      <c r="J41" s="55">
        <f t="shared" ref="J41" si="13">F41*H41</f>
        <v>0</v>
      </c>
      <c r="K41" s="56">
        <f t="shared" ref="K41" si="14">J41-I41</f>
        <v>0</v>
      </c>
    </row>
    <row r="42" spans="1:11" ht="15.75" thickBot="1" x14ac:dyDescent="0.3">
      <c r="B42" s="59" t="s">
        <v>9</v>
      </c>
      <c r="C42" s="60">
        <f>SUM(C40:C41)</f>
        <v>58</v>
      </c>
      <c r="D42" s="60">
        <f>SUM(D40:D41)</f>
        <v>1</v>
      </c>
      <c r="E42" s="61"/>
      <c r="F42" s="60">
        <f>SUM(F40:F41)</f>
        <v>4248</v>
      </c>
      <c r="G42" s="62"/>
      <c r="H42" s="60"/>
      <c r="I42" s="63">
        <f>SUM(I40:I41)</f>
        <v>0</v>
      </c>
      <c r="J42" s="63">
        <f>SUM(J40:J41)</f>
        <v>0</v>
      </c>
      <c r="K42" s="64">
        <f>SUM(K40:K41)</f>
        <v>0</v>
      </c>
    </row>
    <row r="44" spans="1:11" ht="15" customHeight="1" x14ac:dyDescent="0.25">
      <c r="A44" s="57" t="s">
        <v>19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x14ac:dyDescent="0.2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2" ht="15.75" x14ac:dyDescent="0.25">
      <c r="A49" s="58" t="s">
        <v>11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15.75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</row>
    <row r="51" spans="1:12" ht="15.75" x14ac:dyDescent="0.25">
      <c r="A51" s="35" t="s">
        <v>12</v>
      </c>
      <c r="B51" s="36"/>
      <c r="C51" s="36" t="s">
        <v>13</v>
      </c>
      <c r="D51" s="36"/>
      <c r="E51" s="37" t="s">
        <v>14</v>
      </c>
      <c r="F51" s="36"/>
      <c r="G51" s="34"/>
      <c r="H51" s="34"/>
      <c r="I51" s="34"/>
      <c r="J51" s="34"/>
      <c r="K51" s="34"/>
      <c r="L51" s="34"/>
    </row>
    <row r="52" spans="1:12" ht="15.75" x14ac:dyDescent="0.25">
      <c r="A52" s="38"/>
    </row>
    <row r="53" spans="1:12" ht="15.75" x14ac:dyDescent="0.25">
      <c r="A53" s="58" t="s">
        <v>15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</row>
  </sheetData>
  <mergeCells count="3">
    <mergeCell ref="A44:K47"/>
    <mergeCell ref="A49:L49"/>
    <mergeCell ref="A53:L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finanšu piedāvājums 2016-2018</vt:lpstr>
      <vt:lpstr>Lapa1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2016-12-15T08:29:32Z</dcterms:modified>
</cp:coreProperties>
</file>